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4275" tabRatio="457"/>
  </bookViews>
  <sheets>
    <sheet name="New model" sheetId="1" r:id="rId1"/>
    <sheet name="New model example 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H68" i="1"/>
  <c r="I63"/>
  <c r="I26"/>
  <c r="H53"/>
  <c r="H74"/>
  <c r="I27"/>
  <c r="X28" i="2"/>
  <c r="E137"/>
  <c r="G137" s="1"/>
  <c r="X77"/>
  <c r="F137"/>
  <c r="W28"/>
  <c r="E136" s="1"/>
  <c r="W77"/>
  <c r="F136" s="1"/>
  <c r="U28"/>
  <c r="E131"/>
  <c r="E134" s="1"/>
  <c r="V28"/>
  <c r="E132"/>
  <c r="U77"/>
  <c r="F131" s="1"/>
  <c r="V77"/>
  <c r="F132" s="1"/>
  <c r="T28"/>
  <c r="E130" s="1"/>
  <c r="T77"/>
  <c r="F130"/>
  <c r="F133" s="1"/>
  <c r="R28"/>
  <c r="E125" s="1"/>
  <c r="S28"/>
  <c r="E126" s="1"/>
  <c r="G126" s="1"/>
  <c r="R77"/>
  <c r="F125"/>
  <c r="F128" s="1"/>
  <c r="S77"/>
  <c r="F126"/>
  <c r="Q28"/>
  <c r="E124"/>
  <c r="E127" s="1"/>
  <c r="Q77"/>
  <c r="F124" s="1"/>
  <c r="N28"/>
  <c r="E113"/>
  <c r="E116" s="1"/>
  <c r="N77"/>
  <c r="F113" s="1"/>
  <c r="F116" s="1"/>
  <c r="K28"/>
  <c r="E106" s="1"/>
  <c r="K77"/>
  <c r="F106"/>
  <c r="F109" s="1"/>
  <c r="O28"/>
  <c r="E114" s="1"/>
  <c r="P28"/>
  <c r="E115" s="1"/>
  <c r="G115" s="1"/>
  <c r="O77"/>
  <c r="F114"/>
  <c r="F117" s="1"/>
  <c r="P77"/>
  <c r="F115"/>
  <c r="L28"/>
  <c r="E107"/>
  <c r="E110" s="1"/>
  <c r="M28"/>
  <c r="E108"/>
  <c r="L77"/>
  <c r="F107" s="1"/>
  <c r="M77"/>
  <c r="F108" s="1"/>
  <c r="P113"/>
  <c r="P114"/>
  <c r="P115"/>
  <c r="Q114"/>
  <c r="Q113"/>
  <c r="P109"/>
  <c r="P105"/>
  <c r="G103"/>
  <c r="H103"/>
  <c r="I103" s="1"/>
  <c r="G37"/>
  <c r="G86"/>
  <c r="G101"/>
  <c r="H37"/>
  <c r="H86"/>
  <c r="H101" s="1"/>
  <c r="I101" s="1"/>
  <c r="G99"/>
  <c r="I99"/>
  <c r="G98"/>
  <c r="H98"/>
  <c r="I98" s="1"/>
  <c r="G97"/>
  <c r="H97"/>
  <c r="I97"/>
  <c r="G96"/>
  <c r="H96"/>
  <c r="I96" s="1"/>
  <c r="G95"/>
  <c r="H95"/>
  <c r="I95"/>
  <c r="I77"/>
  <c r="I28"/>
  <c r="I92" s="1"/>
  <c r="I93" s="1"/>
  <c r="J77"/>
  <c r="I78" s="1"/>
  <c r="J28"/>
  <c r="J92"/>
  <c r="H77"/>
  <c r="H28"/>
  <c r="H92"/>
  <c r="H93" s="1"/>
  <c r="I88"/>
  <c r="I84"/>
  <c r="I83"/>
  <c r="I82"/>
  <c r="I81"/>
  <c r="I80"/>
  <c r="H78"/>
  <c r="I39"/>
  <c r="I37"/>
  <c r="I35"/>
  <c r="I34"/>
  <c r="I32"/>
  <c r="I31"/>
  <c r="H29"/>
  <c r="X22" i="1"/>
  <c r="E112" s="1"/>
  <c r="X52"/>
  <c r="F112" s="1"/>
  <c r="W22"/>
  <c r="E111" s="1"/>
  <c r="W52"/>
  <c r="F111" s="1"/>
  <c r="V22"/>
  <c r="E107" s="1"/>
  <c r="V52"/>
  <c r="F107" s="1"/>
  <c r="U22"/>
  <c r="E106" s="1"/>
  <c r="U52"/>
  <c r="F106" s="1"/>
  <c r="T22"/>
  <c r="E105" s="1"/>
  <c r="T52"/>
  <c r="F105" s="1"/>
  <c r="F108" s="1"/>
  <c r="S22"/>
  <c r="E101" s="1"/>
  <c r="S52"/>
  <c r="F101" s="1"/>
  <c r="R22"/>
  <c r="E100" s="1"/>
  <c r="R52"/>
  <c r="F100" s="1"/>
  <c r="Q22"/>
  <c r="E99" s="1"/>
  <c r="Q52"/>
  <c r="F99" s="1"/>
  <c r="F102" s="1"/>
  <c r="P22"/>
  <c r="E90" s="1"/>
  <c r="P52"/>
  <c r="F90" s="1"/>
  <c r="O22"/>
  <c r="E89" s="1"/>
  <c r="O52"/>
  <c r="F89" s="1"/>
  <c r="N22"/>
  <c r="E88" s="1"/>
  <c r="N52"/>
  <c r="F88" s="1"/>
  <c r="F91" s="1"/>
  <c r="M22"/>
  <c r="E83" s="1"/>
  <c r="M52"/>
  <c r="F83" s="1"/>
  <c r="L22"/>
  <c r="E82" s="1"/>
  <c r="L52"/>
  <c r="F82" s="1"/>
  <c r="K22"/>
  <c r="E81" s="1"/>
  <c r="K52"/>
  <c r="F81" s="1"/>
  <c r="F84" s="1"/>
  <c r="H22"/>
  <c r="H23" s="1"/>
  <c r="I22"/>
  <c r="J22"/>
  <c r="I25"/>
  <c r="G31"/>
  <c r="H31"/>
  <c r="I33"/>
  <c r="H52"/>
  <c r="I52"/>
  <c r="J52"/>
  <c r="I58"/>
  <c r="G61"/>
  <c r="H61"/>
  <c r="G70"/>
  <c r="H70"/>
  <c r="G71"/>
  <c r="H71"/>
  <c r="G72"/>
  <c r="H72"/>
  <c r="G73"/>
  <c r="H73"/>
  <c r="G74"/>
  <c r="G78"/>
  <c r="H78"/>
  <c r="G120" l="1"/>
  <c r="I78"/>
  <c r="I71"/>
  <c r="I61"/>
  <c r="F109"/>
  <c r="H76"/>
  <c r="F92"/>
  <c r="F93" s="1"/>
  <c r="G90"/>
  <c r="G124"/>
  <c r="G100"/>
  <c r="J67"/>
  <c r="I73"/>
  <c r="I70"/>
  <c r="I31"/>
  <c r="G81"/>
  <c r="G83"/>
  <c r="I72"/>
  <c r="I53"/>
  <c r="G76"/>
  <c r="F85"/>
  <c r="F86" s="1"/>
  <c r="G88"/>
  <c r="F103"/>
  <c r="G105"/>
  <c r="G112"/>
  <c r="G107"/>
  <c r="G116"/>
  <c r="G115"/>
  <c r="G119"/>
  <c r="G121" s="1"/>
  <c r="H120" s="1"/>
  <c r="H67"/>
  <c r="I23"/>
  <c r="G106" i="2"/>
  <c r="E109"/>
  <c r="G116"/>
  <c r="F127"/>
  <c r="G124"/>
  <c r="G125"/>
  <c r="E128"/>
  <c r="G128" s="1"/>
  <c r="E85" i="1"/>
  <c r="G82"/>
  <c r="E92"/>
  <c r="G92" s="1"/>
  <c r="G89"/>
  <c r="E102"/>
  <c r="G102" s="1"/>
  <c r="G99"/>
  <c r="E109"/>
  <c r="G109" s="1"/>
  <c r="G106"/>
  <c r="G114" i="2"/>
  <c r="E117"/>
  <c r="G117" s="1"/>
  <c r="G130"/>
  <c r="E133"/>
  <c r="G133" s="1"/>
  <c r="F134"/>
  <c r="G134" s="1"/>
  <c r="G131"/>
  <c r="G108"/>
  <c r="G132"/>
  <c r="G101" i="1"/>
  <c r="G111"/>
  <c r="F110" i="2"/>
  <c r="F111" s="1"/>
  <c r="F118"/>
  <c r="G127"/>
  <c r="G136"/>
  <c r="G123" i="1"/>
  <c r="I67"/>
  <c r="E84"/>
  <c r="E91"/>
  <c r="E103"/>
  <c r="E108"/>
  <c r="G108" s="1"/>
  <c r="I29" i="2"/>
  <c r="I86"/>
  <c r="G107"/>
  <c r="P106"/>
  <c r="P110"/>
  <c r="G113"/>
  <c r="G85" i="1" l="1"/>
  <c r="G96" s="1"/>
  <c r="I92" s="1"/>
  <c r="I76"/>
  <c r="G103"/>
  <c r="I68"/>
  <c r="G117"/>
  <c r="H116" s="1"/>
  <c r="H119"/>
  <c r="P107" i="2"/>
  <c r="Q105" s="1"/>
  <c r="E93" i="1"/>
  <c r="G91"/>
  <c r="G120" i="2"/>
  <c r="G118"/>
  <c r="P111"/>
  <c r="Q109" s="1"/>
  <c r="E86" i="1"/>
  <c r="G84"/>
  <c r="G125"/>
  <c r="H124" s="1"/>
  <c r="G109" i="2"/>
  <c r="E111"/>
  <c r="G110"/>
  <c r="E118"/>
  <c r="I85" i="1" l="1"/>
  <c r="H115"/>
  <c r="H123"/>
  <c r="G86"/>
  <c r="G111" i="2"/>
  <c r="I109"/>
  <c r="G95" i="1"/>
  <c r="G97" s="1"/>
  <c r="G93"/>
  <c r="G121" i="2"/>
  <c r="I117" s="1"/>
  <c r="Q110"/>
  <c r="I116"/>
  <c r="Q106"/>
  <c r="I91" i="1" l="1"/>
  <c r="G122" i="2"/>
  <c r="I118" s="1"/>
  <c r="I86" i="1"/>
  <c r="I110" i="2"/>
  <c r="I93" i="1"/>
  <c r="I84"/>
  <c r="I111" i="2" l="1"/>
</calcChain>
</file>

<file path=xl/sharedStrings.xml><?xml version="1.0" encoding="utf-8"?>
<sst xmlns="http://schemas.openxmlformats.org/spreadsheetml/2006/main" count="608" uniqueCount="199">
  <si>
    <t>Nr.</t>
  </si>
  <si>
    <t>Min</t>
  </si>
  <si>
    <t>Type</t>
  </si>
  <si>
    <t>Foul from</t>
  </si>
  <si>
    <t>On</t>
  </si>
  <si>
    <t>C/NC</t>
  </si>
  <si>
    <t>Comment</t>
  </si>
  <si>
    <t>points</t>
  </si>
  <si>
    <t>weight</t>
  </si>
  <si>
    <t>on</t>
  </si>
  <si>
    <t>Foul HO</t>
  </si>
  <si>
    <t>FOUL AW</t>
  </si>
  <si>
    <t>OTHER</t>
  </si>
  <si>
    <t>Shotton</t>
  </si>
  <si>
    <t>Bale</t>
  </si>
  <si>
    <t>NC</t>
  </si>
  <si>
    <t>Shove/Trip – not given</t>
  </si>
  <si>
    <t>OFFSIDE</t>
  </si>
  <si>
    <t>Adebayor</t>
  </si>
  <si>
    <t>C</t>
  </si>
  <si>
    <t>Assumed correct</t>
  </si>
  <si>
    <t>Game: Stoke v Tottenham</t>
  </si>
  <si>
    <t>Throw-in wrongly given to Stoke, ball last off Woodgate</t>
  </si>
  <si>
    <t>Ref:  Chris Foy</t>
  </si>
  <si>
    <t>Walters</t>
  </si>
  <si>
    <t>Walker</t>
  </si>
  <si>
    <t>Looked a fair challenge but without a replay, I'll give ref benefit of doubt</t>
  </si>
  <si>
    <t>Van der Vaart's corner curled out for goal kick</t>
  </si>
  <si>
    <t>Crouch</t>
  </si>
  <si>
    <t>Friedel</t>
  </si>
  <si>
    <t>Used arm to hold off keeper – not given</t>
  </si>
  <si>
    <t>Controlled ball with arm – not given</t>
  </si>
  <si>
    <t>GOAL</t>
  </si>
  <si>
    <t>Irregular goal awarded – crouch handled in the buildup then assisted to Etherington</t>
  </si>
  <si>
    <t>Parker</t>
  </si>
  <si>
    <t>Push – not given</t>
  </si>
  <si>
    <t>Gallas</t>
  </si>
  <si>
    <t>Trip</t>
  </si>
  <si>
    <t>Whelan</t>
  </si>
  <si>
    <t>Assou-Ekotto</t>
  </si>
  <si>
    <t>Whitehead</t>
  </si>
  <si>
    <t>Led with forearm/elbow to win header</t>
  </si>
  <si>
    <t>RED</t>
  </si>
  <si>
    <t>This was violent play – should have been sent off</t>
  </si>
  <si>
    <t>Van der Vaart</t>
  </si>
  <si>
    <t>Handball</t>
  </si>
  <si>
    <t>Kicked ball and player</t>
  </si>
  <si>
    <t>Woodgate</t>
  </si>
  <si>
    <t>Lennon</t>
  </si>
  <si>
    <t>YELLOW</t>
  </si>
  <si>
    <t>Unsporting behaviour</t>
  </si>
  <si>
    <t>Pulled him back – not given</t>
  </si>
  <si>
    <t>Etherington – goal okay</t>
  </si>
  <si>
    <t>Half time</t>
  </si>
  <si>
    <t>CORRECT</t>
  </si>
  <si>
    <t>PENALTY</t>
  </si>
  <si>
    <t xml:space="preserve"> </t>
  </si>
  <si>
    <t>Second half</t>
  </si>
  <si>
    <t>Foul</t>
  </si>
  <si>
    <t>Etherington</t>
  </si>
  <si>
    <t>Pull</t>
  </si>
  <si>
    <t>Climbed on him – not given</t>
  </si>
  <si>
    <t>Kaboul</t>
  </si>
  <si>
    <t>Trip – not given</t>
  </si>
  <si>
    <t>Modric</t>
  </si>
  <si>
    <t>Blatant dive by Modric – ref got it wrong</t>
  </si>
  <si>
    <t>Should have been booked for diving</t>
  </si>
  <si>
    <t>Adebayor scored from a wrongly awarded spot kick</t>
  </si>
  <si>
    <t>Shawcross</t>
  </si>
  <si>
    <t>Held his arm preventing him from playing ball – not given</t>
  </si>
  <si>
    <t>Should have been booked for unsporting behaviour</t>
  </si>
  <si>
    <t>Dissent</t>
  </si>
  <si>
    <t>Shove</t>
  </si>
  <si>
    <t>Goal kick wrongly given to Stoke instead of corner</t>
  </si>
  <si>
    <t>Stole 10 yards on throw-in</t>
  </si>
  <si>
    <t>Pulled his arm back to stop him playing ball in front of net</t>
  </si>
  <si>
    <t>Denying an obvious goalscoring opportunity – not given</t>
  </si>
  <si>
    <t>Blocked shot off the line with elbow</t>
  </si>
  <si>
    <t>Was played on by Wilson</t>
  </si>
  <si>
    <t>Adebayor's goal wrongly ruled out for offside</t>
  </si>
  <si>
    <t>Crouch fell but Bassong had position – good no-call</t>
  </si>
  <si>
    <t>Ball hit Whitehead's arm unintentionally – good no-call</t>
  </si>
  <si>
    <t>Wilson</t>
  </si>
  <si>
    <t>Time-wasting</t>
  </si>
  <si>
    <t>Bumped into him</t>
  </si>
  <si>
    <t>YELLOW/RED</t>
  </si>
  <si>
    <r>
      <t>Walters was going away from goal and went down easily – not worth 2</t>
    </r>
    <r>
      <rPr>
        <vertAlign val="superscript"/>
        <sz val="10"/>
        <rFont val="Arial"/>
        <family val="2"/>
        <charset val="1"/>
      </rPr>
      <t>nd</t>
    </r>
    <r>
      <rPr>
        <sz val="10"/>
        <rFont val="Arial"/>
        <family val="2"/>
        <charset val="1"/>
      </rPr>
      <t xml:space="preserve"> yellow</t>
    </r>
  </si>
  <si>
    <t>Used raised arm to win header</t>
  </si>
  <si>
    <t>90+2</t>
  </si>
  <si>
    <t>Tripped from behind</t>
  </si>
  <si>
    <t>Deserved</t>
  </si>
  <si>
    <t>90+3</t>
  </si>
  <si>
    <t>Won the ball fairly</t>
  </si>
  <si>
    <t>90+4</t>
  </si>
  <si>
    <t>Giovanni</t>
  </si>
  <si>
    <t>Improper throw-in</t>
  </si>
  <si>
    <t>90+5</t>
  </si>
  <si>
    <t>Palacios</t>
  </si>
  <si>
    <t>Late lunging tackle – advantage played</t>
  </si>
  <si>
    <t>2nd half score</t>
  </si>
  <si>
    <t>TOTAL</t>
  </si>
  <si>
    <t>%</t>
  </si>
  <si>
    <t>TOTAL SCORE</t>
  </si>
  <si>
    <t>Correct calls</t>
  </si>
  <si>
    <t>Total correct calls</t>
  </si>
  <si>
    <t>Wrong calls</t>
  </si>
  <si>
    <t>Total</t>
  </si>
  <si>
    <t>Total fouls made by</t>
  </si>
  <si>
    <t>For Stoke</t>
  </si>
  <si>
    <t>For Tottenham</t>
  </si>
  <si>
    <t>Against Stoke</t>
  </si>
  <si>
    <t>Against Tottenham</t>
  </si>
  <si>
    <t>Stoke</t>
  </si>
  <si>
    <t>Tottenham</t>
  </si>
  <si>
    <t>NC F HO 1</t>
  </si>
  <si>
    <t>NC F AW 1</t>
  </si>
  <si>
    <t>NC F AW 2</t>
  </si>
  <si>
    <t>CF HO 1</t>
  </si>
  <si>
    <t>CF HO 2</t>
  </si>
  <si>
    <t>CF HO 3</t>
  </si>
  <si>
    <t>CF AW 1</t>
  </si>
  <si>
    <t>CF AW 2</t>
  </si>
  <si>
    <t>CF AW3</t>
  </si>
  <si>
    <t>NCF HO 2</t>
  </si>
  <si>
    <t>NCF HO 3</t>
  </si>
  <si>
    <t>TEST</t>
  </si>
  <si>
    <t>NC F AW 3</t>
  </si>
  <si>
    <t>Total important</t>
  </si>
  <si>
    <t>1st half</t>
  </si>
  <si>
    <t>2nd half</t>
  </si>
  <si>
    <t>Total Important</t>
  </si>
  <si>
    <t>NC F HO 2</t>
  </si>
  <si>
    <t>NC F HO 3</t>
  </si>
  <si>
    <t>Total normal</t>
  </si>
  <si>
    <t>General total</t>
  </si>
  <si>
    <t>GENERAL TOTAL</t>
  </si>
  <si>
    <t>WRONG</t>
  </si>
  <si>
    <t>NEW</t>
  </si>
  <si>
    <t>FA HO</t>
  </si>
  <si>
    <t>FA AW</t>
  </si>
  <si>
    <t>TOTAL NORMAL WRONG</t>
  </si>
  <si>
    <t xml:space="preserve">TOTAL IMPORTANT WRONG </t>
  </si>
  <si>
    <t>OLD VERSION</t>
  </si>
  <si>
    <t xml:space="preserve">Game: </t>
  </si>
  <si>
    <t>Ref:</t>
  </si>
  <si>
    <t>Week:</t>
  </si>
  <si>
    <t>Date:</t>
  </si>
  <si>
    <t>For Home</t>
  </si>
  <si>
    <t>For Away</t>
  </si>
  <si>
    <t>Against Home</t>
  </si>
  <si>
    <t>Against Away</t>
  </si>
  <si>
    <t>Home</t>
  </si>
  <si>
    <t>Away</t>
  </si>
  <si>
    <t>Foul on</t>
  </si>
  <si>
    <t>Arsenal - Burnley</t>
  </si>
  <si>
    <t>Craig Pawson</t>
  </si>
  <si>
    <t>FOUL</t>
  </si>
  <si>
    <t>Sordell</t>
  </si>
  <si>
    <t>Monreal</t>
  </si>
  <si>
    <t>spread himself so Monreal couldn't attack the ball</t>
  </si>
  <si>
    <t>Alexis</t>
  </si>
  <si>
    <t>Burnley?</t>
  </si>
  <si>
    <t>clipped him when chasing the ball</t>
  </si>
  <si>
    <t>Burnley</t>
  </si>
  <si>
    <t>assumed correct</t>
  </si>
  <si>
    <t>Chambers</t>
  </si>
  <si>
    <t>correct decision</t>
  </si>
  <si>
    <t>c</t>
  </si>
  <si>
    <t>Gibbs</t>
  </si>
  <si>
    <t>Gibbs was clearly onside when the pass was made. Stopped a promising attack from Arsenal</t>
  </si>
  <si>
    <t>Boyd</t>
  </si>
  <si>
    <t>tackle from behind</t>
  </si>
  <si>
    <t>Cazorla</t>
  </si>
  <si>
    <t>tackle from behind and stopping a promising attack</t>
  </si>
  <si>
    <t>Boyd clearly stretches his arm out above his head and diverts the ball with his hand. Clear penalty but not given</t>
  </si>
  <si>
    <t>Should not only be a penalty but a second yellow card</t>
  </si>
  <si>
    <t>Alexis was pulled back but ref gave an excellent advantage from which Cazorla almost scored</t>
  </si>
  <si>
    <t>Arfield</t>
  </si>
  <si>
    <t>Think the ref was right, Arfield just blocked the ball and made no foul then Chambers did</t>
  </si>
  <si>
    <t>Flamini</t>
  </si>
  <si>
    <t>tripped him</t>
  </si>
  <si>
    <t>Should have been booked for this foul</t>
  </si>
  <si>
    <t>Oxlade</t>
  </si>
  <si>
    <t>little push in the back</t>
  </si>
  <si>
    <t>Arteta</t>
  </si>
  <si>
    <t>late foul</t>
  </si>
  <si>
    <t>Sordell went in the back of Monreal who lost his balance when chasing a ball, should have given a foul</t>
  </si>
  <si>
    <t>used his arms in the back</t>
  </si>
  <si>
    <t>trip</t>
  </si>
  <si>
    <t>Duff</t>
  </si>
  <si>
    <t>clear foul just outside penalty area but not given</t>
  </si>
  <si>
    <t>ARSENAL</t>
  </si>
  <si>
    <t>correct goal</t>
  </si>
  <si>
    <t>pull</t>
  </si>
  <si>
    <t>Podolski</t>
  </si>
  <si>
    <t>Mertesacker</t>
  </si>
  <si>
    <t>Mertesacker was clearly pulled back when he tried to kick the ball away, leading to a dangerous situation in front of Szczesny</t>
  </si>
  <si>
    <t>Ramsey</t>
  </si>
  <si>
    <t>First caught his leg then the ball, was a foul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</si>
</sst>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i/>
      <sz val="10"/>
      <name val="Arial"/>
      <family val="2"/>
      <charset val="1"/>
    </font>
    <font>
      <vertAlign val="superscript"/>
      <sz val="10"/>
      <name val="Arial"/>
      <family val="2"/>
      <charset val="1"/>
    </font>
    <font>
      <b/>
      <u/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1" fillId="0" borderId="0" xfId="2"/>
    <xf numFmtId="0" fontId="1" fillId="0" borderId="0" xfId="2" applyFont="1"/>
    <xf numFmtId="0" fontId="1" fillId="0" borderId="0" xfId="1" applyFont="1"/>
    <xf numFmtId="0" fontId="1" fillId="0" borderId="0" xfId="3" applyFont="1"/>
    <xf numFmtId="0" fontId="1" fillId="0" borderId="0" xfId="1" applyFont="1" applyAlignment="1">
      <alignment horizontal="left"/>
    </xf>
    <xf numFmtId="0" fontId="1" fillId="0" borderId="0" xfId="1" applyFont="1" applyAlignment="1"/>
    <xf numFmtId="49" fontId="1" fillId="0" borderId="0" xfId="3" applyNumberFormat="1" applyFont="1"/>
    <xf numFmtId="0" fontId="2" fillId="0" borderId="0" xfId="3" applyFont="1"/>
    <xf numFmtId="49" fontId="2" fillId="0" borderId="0" xfId="3" applyNumberFormat="1" applyFont="1"/>
    <xf numFmtId="0" fontId="2" fillId="0" borderId="0" xfId="2" applyFont="1"/>
    <xf numFmtId="0" fontId="1" fillId="0" borderId="0" xfId="2" applyFont="1" applyAlignment="1">
      <alignment horizontal="left"/>
    </xf>
    <xf numFmtId="0" fontId="1" fillId="0" borderId="0" xfId="2" applyFont="1" applyAlignment="1">
      <alignment horizontal="right"/>
    </xf>
    <xf numFmtId="0" fontId="2" fillId="0" borderId="0" xfId="2" applyFont="1" applyAlignment="1">
      <alignment horizontal="right"/>
    </xf>
    <xf numFmtId="0" fontId="3" fillId="0" borderId="0" xfId="2" applyFont="1"/>
    <xf numFmtId="10" fontId="1" fillId="0" borderId="0" xfId="2" applyNumberFormat="1"/>
    <xf numFmtId="2" fontId="2" fillId="0" borderId="0" xfId="2" applyNumberFormat="1" applyFont="1"/>
    <xf numFmtId="0" fontId="2" fillId="0" borderId="0" xfId="2" applyNumberFormat="1" applyFont="1"/>
    <xf numFmtId="0" fontId="1" fillId="0" borderId="0" xfId="3" applyNumberFormat="1" applyFont="1"/>
    <xf numFmtId="0" fontId="2" fillId="0" borderId="0" xfId="3" applyNumberFormat="1" applyFont="1"/>
    <xf numFmtId="2" fontId="3" fillId="0" borderId="0" xfId="2" applyNumberFormat="1" applyFont="1"/>
    <xf numFmtId="2" fontId="1" fillId="0" borderId="0" xfId="2" applyNumberFormat="1"/>
    <xf numFmtId="9" fontId="1" fillId="0" borderId="0" xfId="2" applyNumberFormat="1" applyFont="1"/>
    <xf numFmtId="9" fontId="1" fillId="0" borderId="0" xfId="2" applyNumberFormat="1"/>
    <xf numFmtId="0" fontId="5" fillId="0" borderId="0" xfId="2" applyFont="1"/>
    <xf numFmtId="10" fontId="2" fillId="0" borderId="0" xfId="2" applyNumberFormat="1" applyFont="1"/>
    <xf numFmtId="10" fontId="1" fillId="0" borderId="0" xfId="2" applyNumberFormat="1" applyFont="1"/>
    <xf numFmtId="0" fontId="6" fillId="0" borderId="0" xfId="3" applyFont="1"/>
    <xf numFmtId="49" fontId="6" fillId="0" borderId="0" xfId="3" applyNumberFormat="1" applyFont="1"/>
    <xf numFmtId="0" fontId="6" fillId="0" borderId="0" xfId="3" applyNumberFormat="1" applyFont="1"/>
    <xf numFmtId="0" fontId="6" fillId="0" borderId="0" xfId="2" applyFont="1"/>
    <xf numFmtId="0" fontId="7" fillId="0" borderId="0" xfId="3" applyFont="1"/>
    <xf numFmtId="49" fontId="7" fillId="0" borderId="0" xfId="3" applyNumberFormat="1" applyFont="1"/>
    <xf numFmtId="0" fontId="7" fillId="0" borderId="0" xfId="3" applyNumberFormat="1" applyFont="1"/>
    <xf numFmtId="0" fontId="7" fillId="0" borderId="0" xfId="2" applyFont="1"/>
    <xf numFmtId="10" fontId="7" fillId="0" borderId="0" xfId="2" applyNumberFormat="1" applyFont="1"/>
    <xf numFmtId="0" fontId="7" fillId="0" borderId="0" xfId="1" applyFont="1"/>
    <xf numFmtId="14" fontId="1" fillId="0" borderId="0" xfId="2" applyNumberFormat="1" applyFont="1"/>
    <xf numFmtId="0" fontId="1" fillId="0" borderId="0" xfId="2" applyAlignment="1">
      <alignment vertical="top"/>
    </xf>
    <xf numFmtId="0" fontId="1" fillId="0" borderId="0" xfId="3" applyFont="1" applyAlignment="1">
      <alignment vertical="top"/>
    </xf>
    <xf numFmtId="0" fontId="1" fillId="0" borderId="0" xfId="2" applyFont="1" applyAlignment="1">
      <alignment vertical="top"/>
    </xf>
    <xf numFmtId="0" fontId="2" fillId="0" borderId="0" xfId="2" applyFont="1" applyAlignment="1">
      <alignment vertical="top"/>
    </xf>
    <xf numFmtId="0" fontId="1" fillId="0" borderId="0" xfId="2" applyAlignment="1">
      <alignment vertical="top" wrapText="1"/>
    </xf>
    <xf numFmtId="0" fontId="1" fillId="0" borderId="0" xfId="3" applyFont="1" applyAlignment="1">
      <alignment vertical="top" wrapText="1"/>
    </xf>
    <xf numFmtId="49" fontId="1" fillId="0" borderId="0" xfId="3" applyNumberFormat="1" applyFont="1" applyAlignment="1">
      <alignment vertical="top" wrapText="1"/>
    </xf>
    <xf numFmtId="49" fontId="2" fillId="0" borderId="0" xfId="3" applyNumberFormat="1" applyFont="1" applyAlignment="1">
      <alignment vertical="top" wrapText="1"/>
    </xf>
    <xf numFmtId="0" fontId="1" fillId="0" borderId="0" xfId="2" applyFont="1" applyAlignment="1">
      <alignment vertical="top" wrapText="1"/>
    </xf>
    <xf numFmtId="0" fontId="2" fillId="0" borderId="0" xfId="2" applyFont="1" applyAlignment="1">
      <alignment vertical="top" wrapText="1"/>
    </xf>
    <xf numFmtId="49" fontId="0" fillId="0" borderId="0" xfId="3" applyNumberFormat="1" applyFont="1" applyAlignment="1">
      <alignment vertical="top" wrapText="1"/>
    </xf>
    <xf numFmtId="2" fontId="1" fillId="0" borderId="0" xfId="2" applyNumberFormat="1" applyAlignment="1">
      <alignment vertical="top" wrapText="1"/>
    </xf>
    <xf numFmtId="0" fontId="7" fillId="0" borderId="0" xfId="2" applyFont="1" applyAlignment="1">
      <alignment vertical="top" wrapText="1"/>
    </xf>
    <xf numFmtId="0" fontId="2" fillId="0" borderId="0" xfId="3" applyFont="1" applyAlignment="1">
      <alignment vertical="top"/>
    </xf>
    <xf numFmtId="0" fontId="3" fillId="0" borderId="0" xfId="2" applyFont="1" applyAlignment="1">
      <alignment vertical="top"/>
    </xf>
    <xf numFmtId="10" fontId="1" fillId="0" borderId="0" xfId="2" applyNumberFormat="1" applyAlignment="1">
      <alignment vertical="top"/>
    </xf>
    <xf numFmtId="2" fontId="2" fillId="0" borderId="0" xfId="2" applyNumberFormat="1" applyFont="1" applyAlignment="1">
      <alignment vertical="top"/>
    </xf>
    <xf numFmtId="0" fontId="2" fillId="0" borderId="0" xfId="2" applyNumberFormat="1" applyFont="1" applyAlignment="1">
      <alignment vertical="top"/>
    </xf>
    <xf numFmtId="0" fontId="1" fillId="0" borderId="0" xfId="3" applyNumberFormat="1" applyFont="1" applyAlignment="1">
      <alignment vertical="top"/>
    </xf>
    <xf numFmtId="0" fontId="2" fillId="0" borderId="0" xfId="3" applyNumberFormat="1" applyFont="1" applyAlignment="1">
      <alignment vertical="top"/>
    </xf>
    <xf numFmtId="0" fontId="6" fillId="0" borderId="0" xfId="3" applyFont="1" applyAlignment="1">
      <alignment vertical="top"/>
    </xf>
    <xf numFmtId="0" fontId="0" fillId="0" borderId="0" xfId="3" applyFont="1" applyAlignment="1">
      <alignment vertical="top"/>
    </xf>
    <xf numFmtId="0" fontId="6" fillId="0" borderId="0" xfId="3" applyNumberFormat="1" applyFont="1" applyAlignment="1">
      <alignment vertical="top"/>
    </xf>
    <xf numFmtId="0" fontId="6" fillId="0" borderId="0" xfId="2" applyFont="1" applyAlignment="1">
      <alignment vertical="top"/>
    </xf>
  </cellXfs>
  <cellStyles count="4">
    <cellStyle name="Excel Built-in Normal 1" xfId="1"/>
    <cellStyle name="Excel Built-in Normal 2" xfId="2"/>
    <cellStyle name="Excel Built-in Normal 3" xfId="3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5"/>
  <sheetViews>
    <sheetView tabSelected="1" zoomScale="85" workbookViewId="0">
      <pane ySplit="1" topLeftCell="A2" activePane="bottomLeft" state="frozen"/>
      <selection pane="bottomLeft" activeCell="J1" sqref="B1:J97"/>
    </sheetView>
  </sheetViews>
  <sheetFormatPr defaultColWidth="8.7109375" defaultRowHeight="12.75"/>
  <cols>
    <col min="1" max="1" width="3.42578125" style="1" customWidth="1"/>
    <col min="2" max="2" width="4" style="1" customWidth="1"/>
    <col min="3" max="3" width="10.140625" style="1" customWidth="1"/>
    <col min="4" max="4" width="10.7109375" style="1" customWidth="1"/>
    <col min="5" max="5" width="7.5703125" style="1" customWidth="1"/>
    <col min="6" max="6" width="5.42578125" style="1" customWidth="1"/>
    <col min="7" max="7" width="9" style="42" customWidth="1"/>
    <col min="8" max="8" width="8.42578125" style="1" bestFit="1" customWidth="1"/>
    <col min="9" max="9" width="8.85546875" style="1" bestFit="1" customWidth="1"/>
    <col min="10" max="10" width="3" style="1" customWidth="1"/>
    <col min="11" max="11" width="10.140625" style="1" bestFit="1" customWidth="1"/>
    <col min="12" max="12" width="10.42578125" style="1" customWidth="1"/>
    <col min="13" max="13" width="10.140625" style="1" bestFit="1" customWidth="1"/>
    <col min="14" max="16" width="10.5703125" style="1" bestFit="1" customWidth="1"/>
    <col min="17" max="19" width="8.28515625" style="1" bestFit="1" customWidth="1"/>
    <col min="20" max="20" width="8.7109375" style="1" bestFit="1" customWidth="1"/>
    <col min="21" max="22" width="8.7109375" style="1" customWidth="1"/>
    <col min="23" max="23" width="7.85546875" style="1" bestFit="1" customWidth="1"/>
    <col min="24" max="25" width="8.7109375" style="1"/>
    <col min="26" max="26" width="10.28515625" style="1" bestFit="1" customWidth="1"/>
    <col min="27" max="16384" width="8.7109375" style="1"/>
  </cols>
  <sheetData>
    <row r="1" spans="1:26">
      <c r="A1" s="1" t="s">
        <v>0</v>
      </c>
      <c r="B1" s="38" t="s">
        <v>1</v>
      </c>
      <c r="C1" s="38" t="s">
        <v>2</v>
      </c>
      <c r="D1" s="38" t="s">
        <v>3</v>
      </c>
      <c r="E1" s="40" t="s">
        <v>153</v>
      </c>
      <c r="F1" s="40" t="s">
        <v>5</v>
      </c>
      <c r="G1" s="42" t="s">
        <v>6</v>
      </c>
      <c r="H1" s="38" t="s">
        <v>7</v>
      </c>
      <c r="I1" s="38" t="s">
        <v>8</v>
      </c>
      <c r="J1" s="38" t="s">
        <v>9</v>
      </c>
      <c r="K1" s="2" t="s">
        <v>114</v>
      </c>
      <c r="L1" s="2" t="s">
        <v>131</v>
      </c>
      <c r="M1" s="2" t="s">
        <v>132</v>
      </c>
      <c r="N1" s="2" t="s">
        <v>115</v>
      </c>
      <c r="O1" s="2" t="s">
        <v>116</v>
      </c>
      <c r="P1" s="2" t="s">
        <v>126</v>
      </c>
      <c r="Q1" s="3" t="s">
        <v>117</v>
      </c>
      <c r="R1" s="3" t="s">
        <v>118</v>
      </c>
      <c r="S1" s="3" t="s">
        <v>119</v>
      </c>
      <c r="T1" s="2" t="s">
        <v>120</v>
      </c>
      <c r="U1" s="2" t="s">
        <v>121</v>
      </c>
      <c r="V1" s="2" t="s">
        <v>122</v>
      </c>
      <c r="W1" s="2" t="s">
        <v>10</v>
      </c>
      <c r="X1" s="2" t="s">
        <v>11</v>
      </c>
    </row>
    <row r="2" spans="1:26" ht="89.25">
      <c r="A2" s="2">
        <v>1</v>
      </c>
      <c r="B2" s="39">
        <v>1</v>
      </c>
      <c r="C2" s="39" t="s">
        <v>156</v>
      </c>
      <c r="D2" s="39" t="s">
        <v>157</v>
      </c>
      <c r="E2" s="39" t="s">
        <v>158</v>
      </c>
      <c r="F2" s="39" t="s">
        <v>19</v>
      </c>
      <c r="G2" s="43" t="s">
        <v>159</v>
      </c>
      <c r="H2" s="39">
        <v>1</v>
      </c>
      <c r="I2" s="39">
        <v>1</v>
      </c>
      <c r="J2" s="40">
        <v>1</v>
      </c>
      <c r="K2" s="2"/>
      <c r="L2" s="2"/>
      <c r="M2" s="2"/>
      <c r="N2" s="5"/>
      <c r="O2" s="5"/>
      <c r="P2" s="5"/>
      <c r="Q2" s="6">
        <v>1</v>
      </c>
      <c r="R2" s="6"/>
      <c r="S2" s="6"/>
      <c r="W2" s="2"/>
      <c r="X2" s="3">
        <v>1</v>
      </c>
      <c r="Y2" s="2"/>
    </row>
    <row r="3" spans="1:26" s="2" customFormat="1" ht="51">
      <c r="A3" s="2">
        <v>2</v>
      </c>
      <c r="B3" s="39">
        <v>3</v>
      </c>
      <c r="C3" s="39" t="s">
        <v>156</v>
      </c>
      <c r="D3" s="39" t="s">
        <v>160</v>
      </c>
      <c r="E3" s="39" t="s">
        <v>161</v>
      </c>
      <c r="F3" s="39" t="s">
        <v>19</v>
      </c>
      <c r="G3" s="44" t="s">
        <v>162</v>
      </c>
      <c r="H3" s="39">
        <v>1</v>
      </c>
      <c r="I3" s="39">
        <v>1</v>
      </c>
      <c r="J3" s="40">
        <v>1</v>
      </c>
      <c r="T3" s="2">
        <v>1</v>
      </c>
      <c r="W3" s="2">
        <v>1</v>
      </c>
      <c r="Y3" s="2" t="s">
        <v>143</v>
      </c>
      <c r="Z3" s="2" t="s">
        <v>154</v>
      </c>
    </row>
    <row r="4" spans="1:26" s="2" customFormat="1" ht="25.5">
      <c r="A4" s="2">
        <v>3</v>
      </c>
      <c r="B4" s="39">
        <v>4</v>
      </c>
      <c r="C4" s="39" t="s">
        <v>17</v>
      </c>
      <c r="D4" s="39" t="s">
        <v>163</v>
      </c>
      <c r="E4" s="39"/>
      <c r="F4" s="39" t="s">
        <v>19</v>
      </c>
      <c r="G4" s="44" t="s">
        <v>164</v>
      </c>
      <c r="H4" s="39">
        <v>1</v>
      </c>
      <c r="I4" s="39">
        <v>1</v>
      </c>
      <c r="J4" s="40">
        <v>1</v>
      </c>
      <c r="Q4" s="2">
        <v>1</v>
      </c>
      <c r="X4" s="2">
        <v>1</v>
      </c>
      <c r="Y4" s="2" t="s">
        <v>144</v>
      </c>
      <c r="Z4" s="2" t="s">
        <v>155</v>
      </c>
    </row>
    <row r="5" spans="1:26" s="2" customFormat="1" ht="25.5">
      <c r="A5" s="2">
        <v>4</v>
      </c>
      <c r="B5" s="39">
        <v>4</v>
      </c>
      <c r="C5" s="39" t="s">
        <v>17</v>
      </c>
      <c r="D5" s="39" t="s">
        <v>165</v>
      </c>
      <c r="E5" s="39"/>
      <c r="F5" s="39" t="s">
        <v>19</v>
      </c>
      <c r="G5" s="44" t="s">
        <v>166</v>
      </c>
      <c r="H5" s="39">
        <v>1</v>
      </c>
      <c r="I5" s="39">
        <v>1</v>
      </c>
      <c r="J5" s="40">
        <v>1</v>
      </c>
      <c r="T5" s="2">
        <v>1</v>
      </c>
      <c r="W5" s="2">
        <v>1</v>
      </c>
      <c r="Y5" s="2" t="s">
        <v>145</v>
      </c>
      <c r="Z5" s="2">
        <v>10</v>
      </c>
    </row>
    <row r="6" spans="1:26" s="2" customFormat="1" ht="25.5">
      <c r="A6" s="2">
        <v>5</v>
      </c>
      <c r="B6" s="39">
        <v>7</v>
      </c>
      <c r="C6" s="39" t="s">
        <v>17</v>
      </c>
      <c r="D6" s="39" t="s">
        <v>163</v>
      </c>
      <c r="E6" s="39"/>
      <c r="F6" s="39" t="s">
        <v>167</v>
      </c>
      <c r="G6" s="44" t="s">
        <v>166</v>
      </c>
      <c r="H6" s="39">
        <v>1</v>
      </c>
      <c r="I6" s="39">
        <v>1</v>
      </c>
      <c r="J6" s="40">
        <v>1</v>
      </c>
      <c r="Q6" s="2">
        <v>1</v>
      </c>
      <c r="X6" s="2">
        <v>1</v>
      </c>
      <c r="Y6" s="2" t="s">
        <v>146</v>
      </c>
      <c r="Z6" s="37">
        <v>41944</v>
      </c>
    </row>
    <row r="7" spans="1:26" s="2" customFormat="1" ht="165.75">
      <c r="A7" s="2">
        <v>6</v>
      </c>
      <c r="B7" s="39">
        <v>13</v>
      </c>
      <c r="C7" s="39" t="s">
        <v>17</v>
      </c>
      <c r="D7" s="39" t="s">
        <v>168</v>
      </c>
      <c r="E7" s="39"/>
      <c r="F7" s="39" t="s">
        <v>15</v>
      </c>
      <c r="G7" s="44" t="s">
        <v>169</v>
      </c>
      <c r="H7" s="39">
        <v>0</v>
      </c>
      <c r="I7" s="39">
        <v>0</v>
      </c>
      <c r="J7" s="40">
        <v>1</v>
      </c>
      <c r="N7" s="2">
        <v>1</v>
      </c>
    </row>
    <row r="8" spans="1:26" s="10" customFormat="1" ht="38.25">
      <c r="A8" s="2">
        <v>7</v>
      </c>
      <c r="B8" s="51">
        <v>15</v>
      </c>
      <c r="C8" s="51" t="s">
        <v>156</v>
      </c>
      <c r="D8" s="51" t="s">
        <v>170</v>
      </c>
      <c r="E8" s="51" t="s">
        <v>172</v>
      </c>
      <c r="F8" s="51" t="s">
        <v>19</v>
      </c>
      <c r="G8" s="45" t="s">
        <v>171</v>
      </c>
      <c r="H8" s="51">
        <v>1</v>
      </c>
      <c r="I8" s="51">
        <v>1</v>
      </c>
      <c r="J8" s="41">
        <v>1</v>
      </c>
      <c r="Q8" s="10">
        <v>1</v>
      </c>
      <c r="X8" s="10">
        <v>1</v>
      </c>
    </row>
    <row r="9" spans="1:26" s="10" customFormat="1" ht="102">
      <c r="A9" s="2">
        <v>8</v>
      </c>
      <c r="B9" s="51">
        <v>15</v>
      </c>
      <c r="C9" s="51" t="s">
        <v>49</v>
      </c>
      <c r="D9" s="51" t="s">
        <v>170</v>
      </c>
      <c r="E9" s="51"/>
      <c r="F9" s="51" t="s">
        <v>19</v>
      </c>
      <c r="G9" s="45" t="s">
        <v>173</v>
      </c>
      <c r="H9" s="51">
        <v>1</v>
      </c>
      <c r="I9" s="51">
        <v>2</v>
      </c>
      <c r="J9" s="41">
        <v>2</v>
      </c>
      <c r="R9" s="10">
        <v>1</v>
      </c>
    </row>
    <row r="10" spans="1:26" s="2" customFormat="1" ht="191.25">
      <c r="A10" s="2">
        <v>9</v>
      </c>
      <c r="B10" s="39">
        <v>20</v>
      </c>
      <c r="C10" s="39" t="s">
        <v>55</v>
      </c>
      <c r="D10" s="39" t="s">
        <v>170</v>
      </c>
      <c r="E10" s="39"/>
      <c r="F10" s="39" t="s">
        <v>15</v>
      </c>
      <c r="G10" s="44" t="s">
        <v>174</v>
      </c>
      <c r="H10" s="39">
        <v>0</v>
      </c>
      <c r="I10" s="39">
        <v>0</v>
      </c>
      <c r="J10" s="40">
        <v>3</v>
      </c>
      <c r="P10" s="2">
        <v>1</v>
      </c>
      <c r="T10" s="11"/>
      <c r="U10" s="11"/>
      <c r="V10" s="11"/>
      <c r="X10" s="2">
        <v>1</v>
      </c>
    </row>
    <row r="11" spans="1:26" s="10" customFormat="1" ht="102">
      <c r="A11" s="2">
        <v>10</v>
      </c>
      <c r="B11" s="41">
        <v>20</v>
      </c>
      <c r="C11" s="41" t="s">
        <v>42</v>
      </c>
      <c r="D11" s="41" t="s">
        <v>170</v>
      </c>
      <c r="E11" s="41"/>
      <c r="F11" s="41" t="s">
        <v>15</v>
      </c>
      <c r="G11" s="47" t="s">
        <v>175</v>
      </c>
      <c r="H11" s="41">
        <v>0</v>
      </c>
      <c r="I11" s="41">
        <v>0</v>
      </c>
      <c r="J11" s="41">
        <v>3</v>
      </c>
      <c r="P11" s="10">
        <v>1</v>
      </c>
    </row>
    <row r="12" spans="1:26" s="2" customFormat="1" ht="165.75">
      <c r="A12" s="2">
        <v>11</v>
      </c>
      <c r="B12" s="39">
        <v>25</v>
      </c>
      <c r="C12" s="39" t="s">
        <v>156</v>
      </c>
      <c r="D12" s="39" t="s">
        <v>163</v>
      </c>
      <c r="E12" s="39" t="s">
        <v>160</v>
      </c>
      <c r="F12" s="39" t="s">
        <v>19</v>
      </c>
      <c r="G12" s="44" t="s">
        <v>176</v>
      </c>
      <c r="H12" s="39">
        <v>1</v>
      </c>
      <c r="I12" s="39">
        <v>1</v>
      </c>
      <c r="J12" s="40">
        <v>1</v>
      </c>
      <c r="Q12" s="2">
        <v>1</v>
      </c>
      <c r="T12" s="11"/>
      <c r="U12" s="11"/>
      <c r="V12" s="11"/>
      <c r="X12" s="2">
        <v>1</v>
      </c>
    </row>
    <row r="13" spans="1:26" s="10" customFormat="1" ht="25.5">
      <c r="A13" s="2">
        <v>12</v>
      </c>
      <c r="B13" s="51">
        <v>32</v>
      </c>
      <c r="C13" s="51" t="s">
        <v>156</v>
      </c>
      <c r="D13" s="51" t="s">
        <v>163</v>
      </c>
      <c r="E13" s="51" t="s">
        <v>172</v>
      </c>
      <c r="F13" s="51" t="s">
        <v>167</v>
      </c>
      <c r="G13" s="45" t="s">
        <v>164</v>
      </c>
      <c r="H13" s="51">
        <v>1</v>
      </c>
      <c r="I13" s="51">
        <v>1</v>
      </c>
      <c r="J13" s="41">
        <v>1</v>
      </c>
      <c r="Q13" s="10">
        <v>1</v>
      </c>
      <c r="T13" s="13"/>
      <c r="U13" s="13"/>
      <c r="V13" s="13"/>
      <c r="X13" s="10">
        <v>1</v>
      </c>
    </row>
    <row r="14" spans="1:26" s="10" customFormat="1" ht="165.75">
      <c r="A14" s="2">
        <v>13</v>
      </c>
      <c r="B14" s="51">
        <v>32</v>
      </c>
      <c r="C14" s="51" t="s">
        <v>156</v>
      </c>
      <c r="D14" s="51" t="s">
        <v>165</v>
      </c>
      <c r="E14" s="51" t="s">
        <v>177</v>
      </c>
      <c r="F14" s="51" t="s">
        <v>167</v>
      </c>
      <c r="G14" s="45" t="s">
        <v>178</v>
      </c>
      <c r="H14" s="51">
        <v>1</v>
      </c>
      <c r="I14" s="51">
        <v>1</v>
      </c>
      <c r="J14" s="41">
        <v>1</v>
      </c>
      <c r="T14" s="13">
        <v>1</v>
      </c>
      <c r="U14" s="13"/>
      <c r="V14" s="13"/>
      <c r="W14" s="10">
        <v>1</v>
      </c>
    </row>
    <row r="15" spans="1:26" s="2" customFormat="1" ht="25.5">
      <c r="A15" s="2">
        <v>14</v>
      </c>
      <c r="B15" s="39">
        <v>33</v>
      </c>
      <c r="C15" s="39" t="s">
        <v>156</v>
      </c>
      <c r="D15" s="39" t="s">
        <v>179</v>
      </c>
      <c r="E15" s="39" t="s">
        <v>161</v>
      </c>
      <c r="F15" s="39" t="s">
        <v>19</v>
      </c>
      <c r="G15" s="44" t="s">
        <v>180</v>
      </c>
      <c r="H15" s="39">
        <v>1</v>
      </c>
      <c r="I15" s="39">
        <v>1</v>
      </c>
      <c r="J15" s="40">
        <v>1</v>
      </c>
      <c r="T15" s="12">
        <v>1</v>
      </c>
      <c r="U15" s="12"/>
      <c r="V15" s="12"/>
      <c r="W15" s="2">
        <v>1</v>
      </c>
    </row>
    <row r="16" spans="1:26" s="2" customFormat="1" ht="76.5">
      <c r="A16" s="2">
        <v>15</v>
      </c>
      <c r="B16" s="39">
        <v>33</v>
      </c>
      <c r="C16" s="39" t="s">
        <v>49</v>
      </c>
      <c r="D16" s="39" t="s">
        <v>179</v>
      </c>
      <c r="E16" s="39"/>
      <c r="F16" s="39" t="s">
        <v>15</v>
      </c>
      <c r="G16" s="44" t="s">
        <v>181</v>
      </c>
      <c r="H16" s="39">
        <v>0</v>
      </c>
      <c r="I16" s="39">
        <v>0</v>
      </c>
      <c r="J16" s="40">
        <v>2</v>
      </c>
      <c r="L16" s="2">
        <v>1</v>
      </c>
      <c r="T16" s="12"/>
      <c r="U16" s="12"/>
      <c r="V16" s="12"/>
    </row>
    <row r="17" spans="1:24" s="10" customFormat="1" ht="38.25">
      <c r="A17" s="2">
        <v>16</v>
      </c>
      <c r="B17" s="51">
        <v>36</v>
      </c>
      <c r="C17" s="51" t="s">
        <v>156</v>
      </c>
      <c r="D17" s="51" t="s">
        <v>182</v>
      </c>
      <c r="E17" s="51" t="s">
        <v>161</v>
      </c>
      <c r="F17" s="51" t="s">
        <v>19</v>
      </c>
      <c r="G17" s="45" t="s">
        <v>183</v>
      </c>
      <c r="H17" s="51">
        <v>1</v>
      </c>
      <c r="I17" s="51">
        <v>1</v>
      </c>
      <c r="J17" s="41">
        <v>1</v>
      </c>
      <c r="T17" s="13">
        <v>1</v>
      </c>
      <c r="U17" s="13"/>
      <c r="V17" s="13"/>
      <c r="W17" s="10">
        <v>1</v>
      </c>
    </row>
    <row r="18" spans="1:24" s="10" customFormat="1">
      <c r="A18" s="2">
        <v>17</v>
      </c>
      <c r="B18" s="51">
        <v>39</v>
      </c>
      <c r="C18" s="51" t="s">
        <v>156</v>
      </c>
      <c r="D18" s="51" t="s">
        <v>163</v>
      </c>
      <c r="E18" s="51" t="s">
        <v>184</v>
      </c>
      <c r="F18" s="51" t="s">
        <v>167</v>
      </c>
      <c r="G18" s="45" t="s">
        <v>185</v>
      </c>
      <c r="H18" s="51">
        <v>1</v>
      </c>
      <c r="I18" s="51">
        <v>1</v>
      </c>
      <c r="J18" s="41">
        <v>1</v>
      </c>
      <c r="Q18" s="10">
        <v>1</v>
      </c>
      <c r="T18" s="13"/>
      <c r="U18" s="13"/>
      <c r="V18" s="13"/>
      <c r="X18" s="10">
        <v>1</v>
      </c>
    </row>
    <row r="19" spans="1:24" s="2" customFormat="1" ht="191.25">
      <c r="A19" s="2">
        <v>18</v>
      </c>
      <c r="B19" s="39">
        <v>45</v>
      </c>
      <c r="C19" s="39" t="s">
        <v>156</v>
      </c>
      <c r="D19" s="39" t="s">
        <v>157</v>
      </c>
      <c r="E19" s="39" t="s">
        <v>158</v>
      </c>
      <c r="F19" s="39" t="s">
        <v>15</v>
      </c>
      <c r="G19" s="44" t="s">
        <v>186</v>
      </c>
      <c r="H19" s="39">
        <v>0</v>
      </c>
      <c r="I19" s="39">
        <v>0</v>
      </c>
      <c r="J19" s="40">
        <v>1</v>
      </c>
      <c r="N19" s="2">
        <v>1</v>
      </c>
      <c r="X19" s="2">
        <v>1</v>
      </c>
    </row>
    <row r="20" spans="1:24" s="2" customFormat="1">
      <c r="B20" s="39"/>
      <c r="C20" s="39"/>
      <c r="D20" s="39"/>
      <c r="E20" s="39"/>
      <c r="F20" s="39"/>
      <c r="G20" s="44"/>
      <c r="H20" s="39"/>
      <c r="I20" s="39"/>
      <c r="J20" s="40"/>
      <c r="T20" s="12"/>
      <c r="U20" s="12"/>
      <c r="V20" s="12"/>
    </row>
    <row r="21" spans="1:24" s="2" customFormat="1">
      <c r="B21" s="40"/>
      <c r="C21" s="40"/>
      <c r="D21" s="40"/>
      <c r="E21" s="40"/>
      <c r="F21" s="40"/>
      <c r="G21" s="46"/>
      <c r="H21" s="40"/>
      <c r="I21" s="40"/>
      <c r="J21" s="40"/>
    </row>
    <row r="22" spans="1:24">
      <c r="A22" s="2"/>
      <c r="B22" s="40"/>
      <c r="C22" s="40" t="s">
        <v>53</v>
      </c>
      <c r="D22" s="40"/>
      <c r="E22" s="40"/>
      <c r="F22" s="40"/>
      <c r="G22" s="46"/>
      <c r="H22" s="40">
        <f t="shared" ref="H22:X22" si="0">SUM(H2:H21)</f>
        <v>13</v>
      </c>
      <c r="I22" s="40">
        <f t="shared" si="0"/>
        <v>14</v>
      </c>
      <c r="J22" s="40">
        <f t="shared" si="0"/>
        <v>24</v>
      </c>
      <c r="K22" s="2">
        <f t="shared" si="0"/>
        <v>0</v>
      </c>
      <c r="L22" s="2">
        <f t="shared" si="0"/>
        <v>1</v>
      </c>
      <c r="M22" s="2">
        <f t="shared" si="0"/>
        <v>0</v>
      </c>
      <c r="N22" s="2">
        <f t="shared" si="0"/>
        <v>2</v>
      </c>
      <c r="O22" s="2">
        <f t="shared" si="0"/>
        <v>0</v>
      </c>
      <c r="P22" s="2">
        <f t="shared" si="0"/>
        <v>2</v>
      </c>
      <c r="Q22" s="2">
        <f t="shared" si="0"/>
        <v>7</v>
      </c>
      <c r="R22" s="2">
        <f t="shared" si="0"/>
        <v>1</v>
      </c>
      <c r="S22" s="2">
        <f t="shared" si="0"/>
        <v>0</v>
      </c>
      <c r="T22" s="2">
        <f t="shared" si="0"/>
        <v>5</v>
      </c>
      <c r="U22" s="2">
        <f t="shared" si="0"/>
        <v>0</v>
      </c>
      <c r="V22" s="2">
        <f t="shared" si="0"/>
        <v>0</v>
      </c>
      <c r="W22" s="2">
        <f t="shared" si="0"/>
        <v>5</v>
      </c>
      <c r="X22" s="2">
        <f t="shared" si="0"/>
        <v>9</v>
      </c>
    </row>
    <row r="23" spans="1:24">
      <c r="A23" s="2"/>
      <c r="B23" s="40"/>
      <c r="C23" s="40"/>
      <c r="D23" s="40"/>
      <c r="E23" s="52" t="s">
        <v>54</v>
      </c>
      <c r="F23" s="52"/>
      <c r="G23" s="46"/>
      <c r="H23" s="53">
        <f>+H22/18</f>
        <v>0.72222222222222221</v>
      </c>
      <c r="I23" s="53">
        <f>+I22/J22</f>
        <v>0.58333333333333337</v>
      </c>
      <c r="J23" s="40"/>
      <c r="K23" s="2"/>
      <c r="L23" s="2"/>
      <c r="M23" s="2"/>
      <c r="N23" s="2"/>
      <c r="O23" s="2"/>
      <c r="P23" s="2"/>
      <c r="Q23" s="10"/>
      <c r="R23" s="10"/>
      <c r="S23" s="10"/>
    </row>
    <row r="24" spans="1:24">
      <c r="A24" s="2"/>
      <c r="B24" s="40"/>
      <c r="C24" s="40"/>
      <c r="D24" s="40"/>
      <c r="E24" s="40"/>
      <c r="F24" s="40"/>
      <c r="G24" s="46"/>
      <c r="H24" s="53"/>
      <c r="I24" s="53"/>
      <c r="J24" s="40"/>
      <c r="K24" s="2"/>
      <c r="L24" s="2"/>
      <c r="M24" s="2"/>
      <c r="N24" s="2"/>
      <c r="O24" s="2"/>
      <c r="P24" s="2"/>
      <c r="Q24" s="10"/>
      <c r="R24" s="10"/>
      <c r="S24" s="10"/>
    </row>
    <row r="25" spans="1:24">
      <c r="A25" s="2"/>
      <c r="B25" s="40"/>
      <c r="C25" s="41" t="s">
        <v>49</v>
      </c>
      <c r="D25" s="41"/>
      <c r="E25" s="40"/>
      <c r="F25" s="40"/>
      <c r="G25" s="47">
        <v>1</v>
      </c>
      <c r="H25" s="41">
        <v>3</v>
      </c>
      <c r="I25" s="54">
        <f>+G25/H25*100</f>
        <v>33.333333333333329</v>
      </c>
      <c r="J25" s="40"/>
      <c r="K25" s="2"/>
      <c r="L25" s="2"/>
      <c r="M25" s="2"/>
      <c r="N25" s="2"/>
      <c r="O25" s="2"/>
      <c r="P25" s="2"/>
      <c r="Q25" s="10"/>
      <c r="R25" s="10"/>
      <c r="S25" s="10"/>
    </row>
    <row r="26" spans="1:24">
      <c r="A26" s="2"/>
      <c r="B26" s="40"/>
      <c r="C26" s="41" t="s">
        <v>42</v>
      </c>
      <c r="D26" s="41"/>
      <c r="E26" s="55"/>
      <c r="F26" s="55"/>
      <c r="G26" s="47">
        <v>0</v>
      </c>
      <c r="H26" s="41">
        <v>1</v>
      </c>
      <c r="I26" s="54">
        <f>+G26/H26*100</f>
        <v>0</v>
      </c>
      <c r="J26" s="40"/>
      <c r="K26" s="2"/>
      <c r="L26" s="2"/>
      <c r="M26" s="2"/>
      <c r="N26" s="2"/>
      <c r="O26" s="2"/>
      <c r="P26" s="2"/>
      <c r="Q26" s="10"/>
      <c r="R26" s="10"/>
      <c r="S26" s="10"/>
    </row>
    <row r="27" spans="1:24">
      <c r="A27" s="2"/>
      <c r="B27" s="40"/>
      <c r="C27" s="41" t="s">
        <v>55</v>
      </c>
      <c r="D27" s="41"/>
      <c r="E27" s="41"/>
      <c r="F27" s="41"/>
      <c r="G27" s="47">
        <v>0</v>
      </c>
      <c r="H27" s="41">
        <v>1</v>
      </c>
      <c r="I27" s="54">
        <f>+G27/H27*100</f>
        <v>0</v>
      </c>
      <c r="J27" s="40"/>
      <c r="K27" s="2"/>
      <c r="L27" s="2"/>
      <c r="M27" s="2"/>
      <c r="N27" s="2"/>
      <c r="O27" s="2"/>
      <c r="P27" s="2"/>
      <c r="Q27" s="10"/>
      <c r="R27" s="10"/>
      <c r="S27" s="10"/>
    </row>
    <row r="28" spans="1:24">
      <c r="A28" s="2"/>
      <c r="B28" s="40"/>
      <c r="C28" s="41" t="s">
        <v>32</v>
      </c>
      <c r="D28" s="41"/>
      <c r="E28" s="41"/>
      <c r="F28" s="41"/>
      <c r="G28" s="47">
        <v>0</v>
      </c>
      <c r="H28" s="41">
        <v>0</v>
      </c>
      <c r="I28" s="54"/>
      <c r="J28" s="40"/>
      <c r="K28" s="2"/>
      <c r="L28" s="2"/>
      <c r="M28" s="2"/>
      <c r="N28" s="2"/>
      <c r="O28" s="2"/>
      <c r="P28" s="2"/>
      <c r="Q28" s="10"/>
      <c r="R28" s="10"/>
      <c r="S28" s="10"/>
    </row>
    <row r="29" spans="1:24">
      <c r="A29" s="2"/>
      <c r="B29" s="40"/>
      <c r="C29" s="41" t="s">
        <v>12</v>
      </c>
      <c r="D29" s="41"/>
      <c r="E29" s="41"/>
      <c r="F29" s="41"/>
      <c r="G29" s="47">
        <v>0</v>
      </c>
      <c r="H29" s="41">
        <v>0</v>
      </c>
      <c r="I29" s="54"/>
      <c r="J29" s="40"/>
      <c r="K29" s="2"/>
      <c r="L29" s="2"/>
      <c r="M29" s="2"/>
      <c r="N29" s="2"/>
      <c r="O29" s="2"/>
      <c r="P29" s="2"/>
      <c r="Q29" s="10"/>
      <c r="R29" s="10"/>
      <c r="S29" s="10"/>
    </row>
    <row r="30" spans="1:24">
      <c r="A30" s="2"/>
      <c r="B30" s="40"/>
      <c r="C30" s="40"/>
      <c r="D30" s="40"/>
      <c r="E30" s="40"/>
      <c r="F30" s="40"/>
      <c r="G30" s="46"/>
      <c r="H30" s="53"/>
      <c r="I30" s="53"/>
      <c r="J30" s="40"/>
      <c r="K30" s="2"/>
      <c r="L30" s="2"/>
      <c r="M30" s="2"/>
      <c r="N30" s="2"/>
      <c r="O30" s="2"/>
      <c r="P30" s="2"/>
      <c r="Q30" s="10"/>
      <c r="R30" s="10"/>
      <c r="S30" s="10"/>
    </row>
    <row r="31" spans="1:24">
      <c r="A31" s="2"/>
      <c r="B31" s="40"/>
      <c r="C31" s="40" t="s">
        <v>100</v>
      </c>
      <c r="D31" s="40"/>
      <c r="E31" s="40"/>
      <c r="F31" s="40"/>
      <c r="G31" s="47">
        <f>SUM(G24:G29)</f>
        <v>1</v>
      </c>
      <c r="H31" s="41">
        <f>SUM(H24:H29)</f>
        <v>5</v>
      </c>
      <c r="I31" s="54">
        <f>+G31/H31*100</f>
        <v>20</v>
      </c>
      <c r="J31" s="40"/>
      <c r="K31" s="2"/>
      <c r="L31" s="2"/>
      <c r="M31" s="2"/>
      <c r="N31" s="2"/>
      <c r="O31" s="2"/>
      <c r="P31" s="2"/>
      <c r="Q31" s="10"/>
      <c r="R31" s="10"/>
      <c r="S31" s="10"/>
    </row>
    <row r="32" spans="1:24">
      <c r="A32" s="2"/>
      <c r="B32" s="40"/>
      <c r="C32" s="40"/>
      <c r="D32" s="40"/>
      <c r="E32" s="40"/>
      <c r="F32" s="40"/>
      <c r="G32" s="47"/>
      <c r="H32" s="41"/>
      <c r="I32" s="54"/>
      <c r="J32" s="40"/>
      <c r="K32" s="2"/>
      <c r="L32" s="2"/>
      <c r="M32" s="2"/>
      <c r="N32" s="2"/>
      <c r="O32" s="2"/>
      <c r="P32" s="2"/>
      <c r="Q32" s="10"/>
      <c r="R32" s="10"/>
      <c r="S32" s="10"/>
    </row>
    <row r="33" spans="1:26">
      <c r="A33" s="2"/>
      <c r="B33" s="40"/>
      <c r="C33" s="41" t="s">
        <v>17</v>
      </c>
      <c r="D33" s="41"/>
      <c r="E33" s="40"/>
      <c r="F33" s="40"/>
      <c r="G33" s="47">
        <v>3</v>
      </c>
      <c r="H33" s="41">
        <v>4</v>
      </c>
      <c r="I33" s="54">
        <f>+G33/H33*100</f>
        <v>75</v>
      </c>
      <c r="J33" s="40"/>
      <c r="K33" s="2"/>
      <c r="L33" s="2"/>
      <c r="M33" s="2"/>
      <c r="N33" s="2"/>
      <c r="O33" s="2"/>
      <c r="P33" s="2"/>
      <c r="Q33" s="10"/>
      <c r="R33" s="10"/>
      <c r="S33" s="10"/>
    </row>
    <row r="34" spans="1:26">
      <c r="A34" s="2"/>
      <c r="B34" s="40"/>
      <c r="C34" s="41"/>
      <c r="D34" s="41"/>
      <c r="E34" s="40"/>
      <c r="F34" s="40"/>
      <c r="G34" s="47"/>
      <c r="H34" s="41"/>
      <c r="I34" s="54"/>
      <c r="J34" s="40"/>
      <c r="K34" s="2"/>
      <c r="L34" s="2"/>
      <c r="M34" s="2"/>
      <c r="N34" s="2"/>
      <c r="O34" s="2"/>
      <c r="P34" s="2"/>
      <c r="Q34" s="10"/>
      <c r="R34" s="10"/>
      <c r="S34" s="10"/>
      <c r="W34" s="1" t="s">
        <v>56</v>
      </c>
    </row>
    <row r="35" spans="1:26">
      <c r="A35" s="2"/>
      <c r="B35" s="40"/>
      <c r="C35" s="41" t="s">
        <v>57</v>
      </c>
      <c r="D35" s="41"/>
      <c r="E35" s="40"/>
      <c r="F35" s="40"/>
      <c r="G35" s="47"/>
      <c r="H35" s="41"/>
      <c r="I35" s="54"/>
      <c r="J35" s="40"/>
      <c r="K35" s="2"/>
      <c r="L35" s="2"/>
      <c r="M35" s="2"/>
      <c r="N35" s="2"/>
      <c r="O35" s="2"/>
      <c r="P35" s="2"/>
      <c r="Q35" s="10"/>
      <c r="R35" s="10"/>
      <c r="S35" s="10"/>
    </row>
    <row r="36" spans="1:26">
      <c r="A36" s="2"/>
      <c r="B36" s="40"/>
      <c r="C36" s="40"/>
      <c r="D36" s="40"/>
      <c r="E36" s="40"/>
      <c r="F36" s="40"/>
      <c r="G36" s="47"/>
      <c r="H36" s="41"/>
      <c r="I36" s="54"/>
      <c r="J36" s="40"/>
      <c r="K36" s="2"/>
      <c r="L36" s="2"/>
      <c r="M36" s="2"/>
      <c r="N36" s="2"/>
      <c r="O36" s="2"/>
      <c r="P36" s="2"/>
      <c r="Q36" s="10"/>
      <c r="R36" s="10"/>
      <c r="S36" s="10"/>
    </row>
    <row r="37" spans="1:26" s="2" customFormat="1">
      <c r="A37" s="2">
        <v>1</v>
      </c>
      <c r="B37" s="39">
        <v>47</v>
      </c>
      <c r="C37" s="39" t="s">
        <v>156</v>
      </c>
      <c r="D37" s="39" t="s">
        <v>161</v>
      </c>
      <c r="E37" s="39"/>
      <c r="F37" s="39" t="s">
        <v>19</v>
      </c>
      <c r="G37" s="44" t="s">
        <v>45</v>
      </c>
      <c r="H37" s="39">
        <v>1</v>
      </c>
      <c r="I37" s="56">
        <v>1</v>
      </c>
      <c r="J37" s="40">
        <v>1</v>
      </c>
      <c r="Q37" s="2">
        <v>1</v>
      </c>
      <c r="X37" s="2">
        <v>1</v>
      </c>
    </row>
    <row r="38" spans="1:26" s="2" customFormat="1" ht="38.25">
      <c r="A38" s="2">
        <v>2</v>
      </c>
      <c r="B38" s="39">
        <v>49</v>
      </c>
      <c r="C38" s="39" t="s">
        <v>156</v>
      </c>
      <c r="D38" s="39" t="s">
        <v>158</v>
      </c>
      <c r="E38" s="39" t="s">
        <v>157</v>
      </c>
      <c r="F38" s="39" t="s">
        <v>19</v>
      </c>
      <c r="G38" s="44" t="s">
        <v>187</v>
      </c>
      <c r="H38" s="39">
        <v>1</v>
      </c>
      <c r="I38" s="56">
        <v>1</v>
      </c>
      <c r="J38" s="40">
        <v>1</v>
      </c>
      <c r="T38" s="2">
        <v>1</v>
      </c>
      <c r="W38" s="2">
        <v>1</v>
      </c>
    </row>
    <row r="39" spans="1:26" s="10" customFormat="1">
      <c r="A39" s="2">
        <v>3</v>
      </c>
      <c r="B39" s="39">
        <v>58</v>
      </c>
      <c r="C39" s="39" t="s">
        <v>156</v>
      </c>
      <c r="D39" s="39" t="s">
        <v>177</v>
      </c>
      <c r="E39" s="39" t="s">
        <v>182</v>
      </c>
      <c r="F39" s="39" t="s">
        <v>19</v>
      </c>
      <c r="G39" s="44" t="s">
        <v>188</v>
      </c>
      <c r="H39" s="39">
        <v>1</v>
      </c>
      <c r="I39" s="56">
        <v>1</v>
      </c>
      <c r="J39" s="40">
        <v>1</v>
      </c>
      <c r="K39" s="2"/>
      <c r="L39" s="2"/>
      <c r="M39" s="2"/>
      <c r="N39" s="2"/>
      <c r="O39" s="2"/>
      <c r="P39" s="2"/>
      <c r="Q39" s="2">
        <v>1</v>
      </c>
      <c r="R39" s="2"/>
      <c r="S39" s="2"/>
      <c r="T39" s="2"/>
      <c r="U39" s="2"/>
      <c r="V39" s="2"/>
      <c r="W39" s="2"/>
      <c r="X39" s="2">
        <v>1</v>
      </c>
      <c r="Y39" s="2"/>
      <c r="Z39" s="2"/>
    </row>
    <row r="40" spans="1:26" s="10" customFormat="1" ht="76.5">
      <c r="A40" s="2">
        <v>4</v>
      </c>
      <c r="B40" s="40">
        <v>66</v>
      </c>
      <c r="C40" s="40" t="s">
        <v>156</v>
      </c>
      <c r="D40" s="40" t="s">
        <v>189</v>
      </c>
      <c r="E40" s="40" t="s">
        <v>160</v>
      </c>
      <c r="F40" s="40" t="s">
        <v>15</v>
      </c>
      <c r="G40" s="46" t="s">
        <v>190</v>
      </c>
      <c r="H40" s="40">
        <v>0</v>
      </c>
      <c r="I40" s="40">
        <v>0</v>
      </c>
      <c r="J40" s="40">
        <v>1</v>
      </c>
      <c r="K40" s="2"/>
      <c r="L40" s="2"/>
      <c r="M40" s="2"/>
      <c r="N40" s="2">
        <v>1</v>
      </c>
      <c r="O40" s="2"/>
      <c r="P40" s="2"/>
      <c r="Q40" s="2"/>
      <c r="R40" s="2"/>
      <c r="S40" s="2"/>
      <c r="T40" s="2"/>
      <c r="U40" s="2"/>
      <c r="V40" s="2"/>
      <c r="W40" s="2"/>
      <c r="X40" s="2">
        <v>1</v>
      </c>
      <c r="Y40" s="2"/>
      <c r="Z40" s="2"/>
    </row>
    <row r="41" spans="1:26" s="10" customFormat="1" ht="25.5">
      <c r="A41" s="2">
        <v>5</v>
      </c>
      <c r="B41" s="51">
        <v>70</v>
      </c>
      <c r="C41" s="51" t="s">
        <v>32</v>
      </c>
      <c r="D41" s="51" t="s">
        <v>191</v>
      </c>
      <c r="E41" s="51"/>
      <c r="F41" s="51" t="s">
        <v>19</v>
      </c>
      <c r="G41" s="45" t="s">
        <v>192</v>
      </c>
      <c r="H41" s="51">
        <v>1</v>
      </c>
      <c r="I41" s="57">
        <v>3</v>
      </c>
      <c r="J41" s="41">
        <v>3</v>
      </c>
      <c r="S41" s="10">
        <v>1</v>
      </c>
    </row>
    <row r="42" spans="1:26" s="10" customFormat="1" ht="25.5">
      <c r="A42" s="2">
        <v>6</v>
      </c>
      <c r="B42" s="51">
        <v>71</v>
      </c>
      <c r="C42" s="51" t="s">
        <v>32</v>
      </c>
      <c r="D42" s="51" t="s">
        <v>191</v>
      </c>
      <c r="E42" s="51"/>
      <c r="F42" s="51" t="s">
        <v>19</v>
      </c>
      <c r="G42" s="45" t="s">
        <v>192</v>
      </c>
      <c r="H42" s="51">
        <v>1</v>
      </c>
      <c r="I42" s="57">
        <v>3</v>
      </c>
      <c r="J42" s="41">
        <v>3</v>
      </c>
      <c r="S42" s="10">
        <v>1</v>
      </c>
    </row>
    <row r="43" spans="1:26" s="10" customFormat="1">
      <c r="A43" s="2">
        <v>7</v>
      </c>
      <c r="B43" s="51">
        <v>73</v>
      </c>
      <c r="C43" s="51" t="s">
        <v>156</v>
      </c>
      <c r="D43" s="51" t="s">
        <v>161</v>
      </c>
      <c r="E43" s="51" t="s">
        <v>172</v>
      </c>
      <c r="F43" s="51" t="s">
        <v>19</v>
      </c>
      <c r="G43" s="45" t="s">
        <v>193</v>
      </c>
      <c r="H43" s="51">
        <v>1</v>
      </c>
      <c r="I43" s="57">
        <v>1</v>
      </c>
      <c r="J43" s="41">
        <v>1</v>
      </c>
      <c r="Q43" s="10">
        <v>1</v>
      </c>
      <c r="X43" s="10">
        <v>1</v>
      </c>
    </row>
    <row r="44" spans="1:26" s="2" customFormat="1" ht="25.5">
      <c r="A44" s="2">
        <v>8</v>
      </c>
      <c r="B44" s="39">
        <v>76</v>
      </c>
      <c r="C44" s="39" t="s">
        <v>17</v>
      </c>
      <c r="D44" s="39"/>
      <c r="E44" s="39"/>
      <c r="F44" s="39" t="s">
        <v>19</v>
      </c>
      <c r="G44" s="44" t="s">
        <v>20</v>
      </c>
      <c r="H44" s="39">
        <v>1</v>
      </c>
      <c r="I44" s="56">
        <v>1</v>
      </c>
      <c r="J44" s="40">
        <v>1</v>
      </c>
      <c r="Q44" s="2">
        <v>1</v>
      </c>
      <c r="X44" s="2">
        <v>1</v>
      </c>
    </row>
    <row r="45" spans="1:26" s="10" customFormat="1" ht="25.5">
      <c r="A45" s="2">
        <v>9</v>
      </c>
      <c r="B45" s="51">
        <v>79</v>
      </c>
      <c r="C45" s="51" t="s">
        <v>17</v>
      </c>
      <c r="D45" s="51" t="s">
        <v>170</v>
      </c>
      <c r="E45" s="51"/>
      <c r="F45" s="51" t="s">
        <v>19</v>
      </c>
      <c r="G45" s="45" t="s">
        <v>20</v>
      </c>
      <c r="H45" s="51">
        <v>1</v>
      </c>
      <c r="I45" s="57">
        <v>1</v>
      </c>
      <c r="J45" s="41">
        <v>1</v>
      </c>
      <c r="Q45" s="10">
        <v>1</v>
      </c>
      <c r="X45" s="10">
        <v>1</v>
      </c>
    </row>
    <row r="46" spans="1:26" s="10" customFormat="1">
      <c r="A46" s="2">
        <v>10</v>
      </c>
      <c r="B46" s="51">
        <v>90</v>
      </c>
      <c r="C46" s="51" t="s">
        <v>156</v>
      </c>
      <c r="D46" s="51" t="s">
        <v>170</v>
      </c>
      <c r="E46" s="51" t="s">
        <v>194</v>
      </c>
      <c r="F46" s="51" t="s">
        <v>19</v>
      </c>
      <c r="G46" s="45" t="s">
        <v>188</v>
      </c>
      <c r="H46" s="51">
        <v>1</v>
      </c>
      <c r="I46" s="57">
        <v>1</v>
      </c>
      <c r="J46" s="41">
        <v>1</v>
      </c>
      <c r="Q46" s="10">
        <v>1</v>
      </c>
      <c r="X46" s="10">
        <v>1</v>
      </c>
    </row>
    <row r="47" spans="1:26" s="10" customFormat="1" ht="25.5">
      <c r="A47" s="2">
        <v>11</v>
      </c>
      <c r="B47" s="51">
        <v>90</v>
      </c>
      <c r="C47" s="51" t="s">
        <v>32</v>
      </c>
      <c r="D47" s="51" t="s">
        <v>191</v>
      </c>
      <c r="E47" s="51"/>
      <c r="F47" s="51" t="s">
        <v>19</v>
      </c>
      <c r="G47" s="45" t="s">
        <v>192</v>
      </c>
      <c r="H47" s="51">
        <v>1</v>
      </c>
      <c r="I47" s="57">
        <v>3</v>
      </c>
      <c r="J47" s="41">
        <v>3</v>
      </c>
      <c r="S47" s="10">
        <v>1</v>
      </c>
    </row>
    <row r="48" spans="1:26" s="10" customFormat="1" ht="229.5">
      <c r="A48" s="2">
        <v>12</v>
      </c>
      <c r="B48" s="39">
        <v>91</v>
      </c>
      <c r="C48" s="39" t="s">
        <v>156</v>
      </c>
      <c r="D48" s="39" t="s">
        <v>161</v>
      </c>
      <c r="E48" s="39" t="s">
        <v>195</v>
      </c>
      <c r="F48" s="39" t="s">
        <v>15</v>
      </c>
      <c r="G48" s="44" t="s">
        <v>196</v>
      </c>
      <c r="H48" s="39">
        <v>0</v>
      </c>
      <c r="I48" s="56">
        <v>0</v>
      </c>
      <c r="J48" s="40">
        <v>1</v>
      </c>
      <c r="K48" s="2"/>
      <c r="L48" s="2"/>
      <c r="M48" s="2"/>
      <c r="N48" s="2">
        <v>1</v>
      </c>
      <c r="O48" s="2"/>
      <c r="P48" s="2"/>
      <c r="Q48" s="2"/>
      <c r="R48" s="2"/>
      <c r="S48" s="2"/>
      <c r="T48" s="2"/>
      <c r="U48" s="2"/>
      <c r="V48" s="2"/>
      <c r="W48" s="2"/>
      <c r="X48" s="2">
        <v>1</v>
      </c>
      <c r="Y48" s="2"/>
      <c r="Z48" s="2"/>
    </row>
    <row r="49" spans="1:25" s="10" customFormat="1" ht="76.5">
      <c r="A49" s="2">
        <v>13</v>
      </c>
      <c r="B49" s="58">
        <v>92</v>
      </c>
      <c r="C49" s="59" t="s">
        <v>156</v>
      </c>
      <c r="D49" s="59" t="s">
        <v>161</v>
      </c>
      <c r="E49" s="59" t="s">
        <v>197</v>
      </c>
      <c r="F49" s="59" t="s">
        <v>19</v>
      </c>
      <c r="G49" s="48" t="s">
        <v>198</v>
      </c>
      <c r="H49" s="58">
        <v>1</v>
      </c>
      <c r="I49" s="60">
        <v>1</v>
      </c>
      <c r="J49" s="61">
        <v>1</v>
      </c>
      <c r="Q49" s="10">
        <v>1</v>
      </c>
      <c r="X49" s="10">
        <v>1</v>
      </c>
    </row>
    <row r="50" spans="1:25" s="10" customFormat="1">
      <c r="A50" s="2"/>
      <c r="B50" s="4"/>
      <c r="C50" s="4"/>
      <c r="D50" s="4"/>
      <c r="E50" s="4"/>
      <c r="F50" s="4"/>
      <c r="G50" s="44"/>
      <c r="H50" s="4"/>
      <c r="I50" s="18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5">
      <c r="A51" s="2"/>
      <c r="B51" s="2"/>
      <c r="C51" s="2"/>
      <c r="D51" s="2"/>
      <c r="E51" s="10" t="s">
        <v>99</v>
      </c>
      <c r="F51" s="10"/>
      <c r="G51" s="46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25">
      <c r="C52" s="2" t="s">
        <v>100</v>
      </c>
      <c r="D52" s="2"/>
      <c r="H52" s="1">
        <f>SUM(H37:H50)</f>
        <v>11</v>
      </c>
      <c r="I52" s="1">
        <f>SUM(I37:I50)</f>
        <v>17</v>
      </c>
      <c r="J52" s="1">
        <f>SUM(J37:J50)</f>
        <v>19</v>
      </c>
      <c r="K52" s="1">
        <f>SUM(K37:K50)</f>
        <v>0</v>
      </c>
      <c r="L52" s="1">
        <f>SUM(L37:L50)</f>
        <v>0</v>
      </c>
      <c r="M52" s="1">
        <f>SUM(M37:M50)</f>
        <v>0</v>
      </c>
      <c r="N52" s="1">
        <f>SUM(N37:N50)</f>
        <v>2</v>
      </c>
      <c r="O52" s="1">
        <f>SUM(O37:O50)</f>
        <v>0</v>
      </c>
      <c r="P52" s="1">
        <f>SUM(P37:P50)</f>
        <v>0</v>
      </c>
      <c r="Q52" s="1">
        <f>SUM(Q37:Q50)</f>
        <v>7</v>
      </c>
      <c r="R52" s="1">
        <f>SUM(R37:R50)</f>
        <v>0</v>
      </c>
      <c r="S52" s="1">
        <f>SUM(S37:S50)</f>
        <v>3</v>
      </c>
      <c r="T52" s="1">
        <f>SUM(T37:T50)</f>
        <v>1</v>
      </c>
      <c r="U52" s="1">
        <f>SUM(U37:U50)</f>
        <v>0</v>
      </c>
      <c r="V52" s="1">
        <f>SUM(V37:V50)</f>
        <v>0</v>
      </c>
      <c r="W52" s="1">
        <f>SUM(W37:W50)</f>
        <v>1</v>
      </c>
      <c r="X52" s="1">
        <f>SUM(X37:X50)</f>
        <v>9</v>
      </c>
    </row>
    <row r="53" spans="1:25">
      <c r="C53" s="2" t="s">
        <v>101</v>
      </c>
      <c r="D53" s="2"/>
      <c r="E53" s="20" t="s">
        <v>54</v>
      </c>
      <c r="F53" s="20"/>
      <c r="G53" s="49"/>
      <c r="H53" s="15">
        <f>+H52/13</f>
        <v>0.84615384615384615</v>
      </c>
      <c r="I53" s="15">
        <f>+I52/J52</f>
        <v>0.89473684210526316</v>
      </c>
    </row>
    <row r="55" spans="1:25">
      <c r="C55" s="10" t="s">
        <v>49</v>
      </c>
      <c r="D55" s="10"/>
      <c r="E55" s="2"/>
      <c r="F55" s="2"/>
      <c r="G55" s="47">
        <v>0</v>
      </c>
      <c r="H55" s="10">
        <v>0</v>
      </c>
      <c r="I55" s="16"/>
      <c r="W55" s="2"/>
      <c r="Y55" s="22"/>
    </row>
    <row r="56" spans="1:25">
      <c r="C56" s="10" t="s">
        <v>42</v>
      </c>
      <c r="D56" s="10"/>
      <c r="E56" s="17"/>
      <c r="F56" s="17"/>
      <c r="G56" s="47">
        <v>0</v>
      </c>
      <c r="H56" s="10">
        <v>0</v>
      </c>
      <c r="I56" s="16"/>
      <c r="W56" s="2"/>
      <c r="X56" s="23"/>
    </row>
    <row r="57" spans="1:25">
      <c r="C57" s="10" t="s">
        <v>55</v>
      </c>
      <c r="D57" s="10"/>
      <c r="E57" s="10"/>
      <c r="F57" s="10"/>
      <c r="G57" s="47">
        <v>0</v>
      </c>
      <c r="H57" s="10">
        <v>0</v>
      </c>
      <c r="I57" s="16"/>
      <c r="W57" s="2"/>
      <c r="X57" s="23"/>
    </row>
    <row r="58" spans="1:25">
      <c r="C58" s="10" t="s">
        <v>32</v>
      </c>
      <c r="D58" s="10"/>
      <c r="E58" s="10"/>
      <c r="F58" s="10"/>
      <c r="G58" s="47">
        <v>3</v>
      </c>
      <c r="H58" s="10">
        <v>3</v>
      </c>
      <c r="I58" s="16">
        <f>+G58/H58*100</f>
        <v>100</v>
      </c>
      <c r="W58" s="2"/>
      <c r="X58" s="23"/>
    </row>
    <row r="59" spans="1:25">
      <c r="C59" s="10" t="s">
        <v>12</v>
      </c>
      <c r="D59" s="10"/>
      <c r="E59" s="10"/>
      <c r="F59" s="10"/>
      <c r="G59" s="47">
        <v>0</v>
      </c>
      <c r="H59" s="10">
        <v>0</v>
      </c>
      <c r="I59" s="16"/>
    </row>
    <row r="60" spans="1:25">
      <c r="C60" s="2"/>
      <c r="D60" s="2"/>
      <c r="E60" s="2"/>
      <c r="F60" s="2"/>
      <c r="G60" s="46"/>
      <c r="H60" s="15"/>
      <c r="I60" s="15"/>
    </row>
    <row r="61" spans="1:25">
      <c r="C61" s="2" t="s">
        <v>100</v>
      </c>
      <c r="D61" s="2"/>
      <c r="E61" s="2"/>
      <c r="F61" s="2"/>
      <c r="G61" s="47">
        <f>SUM(G54:G59)</f>
        <v>3</v>
      </c>
      <c r="H61" s="10">
        <f>SUM(H54:H59)</f>
        <v>3</v>
      </c>
      <c r="I61" s="16">
        <f>+G61/H61*100</f>
        <v>100</v>
      </c>
    </row>
    <row r="62" spans="1:25">
      <c r="C62" s="2"/>
      <c r="D62" s="2"/>
      <c r="E62" s="2"/>
      <c r="F62" s="2"/>
      <c r="G62" s="47"/>
      <c r="H62" s="10"/>
      <c r="I62" s="16"/>
    </row>
    <row r="63" spans="1:25">
      <c r="C63" s="10" t="s">
        <v>17</v>
      </c>
      <c r="D63" s="10"/>
      <c r="E63" s="2"/>
      <c r="F63" s="2"/>
      <c r="G63" s="47">
        <v>2</v>
      </c>
      <c r="H63" s="10">
        <v>2</v>
      </c>
      <c r="I63" s="16">
        <f>+G63/H63*100</f>
        <v>100</v>
      </c>
    </row>
    <row r="64" spans="1:25">
      <c r="C64" s="10"/>
      <c r="D64" s="10"/>
      <c r="E64" s="2"/>
      <c r="F64" s="2"/>
      <c r="G64" s="47"/>
      <c r="H64" s="10"/>
      <c r="I64" s="16"/>
    </row>
    <row r="65" spans="3:10">
      <c r="C65" s="10"/>
      <c r="D65" s="10"/>
      <c r="E65" s="24" t="s">
        <v>102</v>
      </c>
      <c r="F65" s="24"/>
      <c r="G65" s="47"/>
      <c r="H65" s="10"/>
      <c r="I65" s="16"/>
    </row>
    <row r="66" spans="3:10">
      <c r="C66" s="10"/>
      <c r="D66" s="10"/>
      <c r="E66" s="24"/>
      <c r="F66" s="24"/>
      <c r="G66" s="47"/>
      <c r="H66" s="10"/>
      <c r="I66" s="16"/>
    </row>
    <row r="67" spans="3:10">
      <c r="C67" s="10" t="s">
        <v>100</v>
      </c>
      <c r="D67" s="10"/>
      <c r="E67" s="24"/>
      <c r="F67" s="24"/>
      <c r="G67" s="47"/>
      <c r="H67" s="10">
        <f>+H52+H22</f>
        <v>24</v>
      </c>
      <c r="I67" s="10">
        <f>+I52+I22</f>
        <v>31</v>
      </c>
      <c r="J67" s="10">
        <f>+J52+J22</f>
        <v>43</v>
      </c>
    </row>
    <row r="68" spans="3:10">
      <c r="C68" s="10" t="s">
        <v>101</v>
      </c>
      <c r="D68" s="10"/>
      <c r="E68" s="14" t="s">
        <v>54</v>
      </c>
      <c r="F68" s="14"/>
      <c r="G68" s="47"/>
      <c r="H68" s="25">
        <f>+H67/31</f>
        <v>0.77419354838709675</v>
      </c>
      <c r="I68" s="25">
        <f>+I67/J67</f>
        <v>0.72093023255813948</v>
      </c>
    </row>
    <row r="69" spans="3:10">
      <c r="C69" s="10"/>
      <c r="D69" s="10"/>
      <c r="G69" s="47"/>
      <c r="H69" s="10"/>
      <c r="I69" s="16"/>
    </row>
    <row r="70" spans="3:10">
      <c r="C70" s="10" t="s">
        <v>49</v>
      </c>
      <c r="D70" s="10"/>
      <c r="E70" s="2"/>
      <c r="F70" s="2"/>
      <c r="G70" s="47">
        <f>+G25+G55</f>
        <v>1</v>
      </c>
      <c r="H70" s="10">
        <f>+H25+H55</f>
        <v>3</v>
      </c>
      <c r="I70" s="16">
        <f>+G70/H70*100</f>
        <v>33.333333333333329</v>
      </c>
    </row>
    <row r="71" spans="3:10">
      <c r="C71" s="10" t="s">
        <v>42</v>
      </c>
      <c r="D71" s="10"/>
      <c r="E71" s="17"/>
      <c r="F71" s="17"/>
      <c r="G71" s="47">
        <f>+G26+G56</f>
        <v>0</v>
      </c>
      <c r="H71" s="10">
        <f>+H26+H56</f>
        <v>1</v>
      </c>
      <c r="I71" s="16">
        <f>+G71/H71*100</f>
        <v>0</v>
      </c>
    </row>
    <row r="72" spans="3:10">
      <c r="C72" s="10" t="s">
        <v>55</v>
      </c>
      <c r="D72" s="10"/>
      <c r="E72" s="10"/>
      <c r="F72" s="10"/>
      <c r="G72" s="47">
        <f>+G27+G57</f>
        <v>0</v>
      </c>
      <c r="H72" s="10">
        <f>+H27+H57</f>
        <v>1</v>
      </c>
      <c r="I72" s="16">
        <f>+G72/H72*100</f>
        <v>0</v>
      </c>
    </row>
    <row r="73" spans="3:10">
      <c r="C73" s="10" t="s">
        <v>32</v>
      </c>
      <c r="D73" s="10"/>
      <c r="E73" s="10"/>
      <c r="F73" s="10"/>
      <c r="G73" s="47">
        <f>+G28+G58</f>
        <v>3</v>
      </c>
      <c r="H73" s="10">
        <f>+H28+H58</f>
        <v>3</v>
      </c>
      <c r="I73" s="16">
        <f>+G73/H73*100</f>
        <v>100</v>
      </c>
    </row>
    <row r="74" spans="3:10">
      <c r="C74" s="10" t="s">
        <v>12</v>
      </c>
      <c r="D74" s="10"/>
      <c r="E74" s="10"/>
      <c r="F74" s="10"/>
      <c r="G74" s="47">
        <f>+G29+G59</f>
        <v>0</v>
      </c>
      <c r="H74" s="10">
        <f>+H29+H59</f>
        <v>0</v>
      </c>
      <c r="I74" s="16"/>
    </row>
    <row r="75" spans="3:10">
      <c r="C75" s="2"/>
      <c r="D75" s="2"/>
      <c r="E75" s="2"/>
      <c r="F75" s="2"/>
      <c r="G75" s="47"/>
      <c r="H75" s="10"/>
      <c r="I75" s="15"/>
    </row>
    <row r="76" spans="3:10">
      <c r="C76" s="2" t="s">
        <v>100</v>
      </c>
      <c r="D76" s="2"/>
      <c r="E76" s="2"/>
      <c r="F76" s="2"/>
      <c r="G76" s="47">
        <f>+G31+G61</f>
        <v>4</v>
      </c>
      <c r="H76" s="10">
        <f>+H31+H61</f>
        <v>8</v>
      </c>
      <c r="I76" s="16">
        <f>+G76/H76*100</f>
        <v>50</v>
      </c>
    </row>
    <row r="77" spans="3:10">
      <c r="C77" s="2"/>
      <c r="D77" s="2"/>
      <c r="E77" s="2"/>
      <c r="F77" s="2"/>
      <c r="G77" s="47"/>
      <c r="H77" s="10"/>
      <c r="I77" s="16"/>
    </row>
    <row r="78" spans="3:10">
      <c r="C78" s="10" t="s">
        <v>17</v>
      </c>
      <c r="D78" s="10"/>
      <c r="E78" s="2"/>
      <c r="F78" s="2"/>
      <c r="G78" s="47">
        <f>+G33+G63</f>
        <v>5</v>
      </c>
      <c r="H78" s="10">
        <f>+H33+H63</f>
        <v>6</v>
      </c>
      <c r="I78" s="16">
        <f>+G78/H78*100</f>
        <v>83.333333333333343</v>
      </c>
    </row>
    <row r="79" spans="3:10">
      <c r="C79" s="10"/>
      <c r="D79" s="10"/>
      <c r="E79" s="2"/>
      <c r="F79" s="2"/>
      <c r="G79" s="47"/>
      <c r="H79" s="10"/>
      <c r="I79" s="16"/>
    </row>
    <row r="80" spans="3:10">
      <c r="C80" s="34"/>
      <c r="D80" s="34"/>
      <c r="E80" s="34" t="s">
        <v>128</v>
      </c>
      <c r="F80" s="34" t="s">
        <v>129</v>
      </c>
      <c r="G80" s="50" t="s">
        <v>106</v>
      </c>
      <c r="H80" s="34"/>
      <c r="I80" s="34" t="s">
        <v>101</v>
      </c>
    </row>
    <row r="81" spans="3:9">
      <c r="C81" s="34" t="s">
        <v>136</v>
      </c>
      <c r="D81" s="34" t="s">
        <v>114</v>
      </c>
      <c r="E81" s="34">
        <f>+K22</f>
        <v>0</v>
      </c>
      <c r="F81" s="34">
        <f>+K52</f>
        <v>0</v>
      </c>
      <c r="G81" s="50">
        <f>SUM(E81:F81)</f>
        <v>0</v>
      </c>
      <c r="H81" s="34"/>
      <c r="I81" s="34"/>
    </row>
    <row r="82" spans="3:9">
      <c r="C82" s="34"/>
      <c r="D82" s="34" t="s">
        <v>123</v>
      </c>
      <c r="E82" s="34">
        <f>+L22</f>
        <v>1</v>
      </c>
      <c r="F82" s="34">
        <f>+L52</f>
        <v>0</v>
      </c>
      <c r="G82" s="50">
        <f>SUM(E82:F82)</f>
        <v>1</v>
      </c>
      <c r="H82" s="34"/>
      <c r="I82" s="34"/>
    </row>
    <row r="83" spans="3:9">
      <c r="C83" s="34"/>
      <c r="D83" s="34" t="s">
        <v>124</v>
      </c>
      <c r="E83" s="34">
        <f>+M22</f>
        <v>0</v>
      </c>
      <c r="F83" s="34">
        <f>+M52</f>
        <v>0</v>
      </c>
      <c r="G83" s="50">
        <f>SUM(E83:F83)</f>
        <v>0</v>
      </c>
      <c r="H83" s="34"/>
      <c r="I83" s="34"/>
    </row>
    <row r="84" spans="3:9">
      <c r="C84" s="34"/>
      <c r="D84" s="34" t="s">
        <v>133</v>
      </c>
      <c r="E84" s="34">
        <f>+E81</f>
        <v>0</v>
      </c>
      <c r="F84" s="34">
        <f>+F81</f>
        <v>0</v>
      </c>
      <c r="G84" s="50">
        <f>SUM(E84:F84)</f>
        <v>0</v>
      </c>
      <c r="H84" s="34" t="s">
        <v>138</v>
      </c>
      <c r="I84" s="35">
        <f>+G84/G95</f>
        <v>0</v>
      </c>
    </row>
    <row r="85" spans="3:9">
      <c r="C85" s="34"/>
      <c r="D85" s="34" t="s">
        <v>127</v>
      </c>
      <c r="E85" s="34">
        <f>+E82+E83</f>
        <v>1</v>
      </c>
      <c r="F85" s="34">
        <f>+F82+F83</f>
        <v>0</v>
      </c>
      <c r="G85" s="50">
        <f>SUM(E85:F85)</f>
        <v>1</v>
      </c>
      <c r="H85" s="34" t="s">
        <v>138</v>
      </c>
      <c r="I85" s="35">
        <f>+G85/G96</f>
        <v>0.33333333333333331</v>
      </c>
    </row>
    <row r="86" spans="3:9">
      <c r="C86" s="34"/>
      <c r="D86" s="34" t="s">
        <v>134</v>
      </c>
      <c r="E86" s="34">
        <f>+E84+E85</f>
        <v>1</v>
      </c>
      <c r="F86" s="34">
        <f>+F84+F85</f>
        <v>0</v>
      </c>
      <c r="G86" s="50">
        <f>+G84+G85</f>
        <v>1</v>
      </c>
      <c r="H86" s="34" t="s">
        <v>138</v>
      </c>
      <c r="I86" s="35">
        <f>+G86/G97</f>
        <v>0.14285714285714285</v>
      </c>
    </row>
    <row r="87" spans="3:9">
      <c r="C87" s="34"/>
      <c r="D87" s="34"/>
      <c r="E87" s="34"/>
      <c r="F87" s="34"/>
      <c r="G87" s="50"/>
      <c r="H87" s="34"/>
      <c r="I87" s="35"/>
    </row>
    <row r="88" spans="3:9">
      <c r="C88" s="34" t="s">
        <v>136</v>
      </c>
      <c r="D88" s="34" t="s">
        <v>115</v>
      </c>
      <c r="E88" s="34">
        <f>+N22</f>
        <v>2</v>
      </c>
      <c r="F88" s="34">
        <f>+N52</f>
        <v>2</v>
      </c>
      <c r="G88" s="50">
        <f>SUM(E88:F88)</f>
        <v>4</v>
      </c>
      <c r="H88" s="34"/>
      <c r="I88" s="35"/>
    </row>
    <row r="89" spans="3:9">
      <c r="C89" s="34"/>
      <c r="D89" s="34" t="s">
        <v>116</v>
      </c>
      <c r="E89" s="34">
        <f>+O22</f>
        <v>0</v>
      </c>
      <c r="F89" s="34">
        <f>+O52</f>
        <v>0</v>
      </c>
      <c r="G89" s="50">
        <f>SUM(E89:F89)</f>
        <v>0</v>
      </c>
      <c r="H89" s="34"/>
      <c r="I89" s="35"/>
    </row>
    <row r="90" spans="3:9">
      <c r="C90" s="34"/>
      <c r="D90" s="34" t="s">
        <v>126</v>
      </c>
      <c r="E90" s="34">
        <f>+P22</f>
        <v>2</v>
      </c>
      <c r="F90" s="34">
        <f>+P52</f>
        <v>0</v>
      </c>
      <c r="G90" s="50">
        <f>SUM(E90:F90)</f>
        <v>2</v>
      </c>
      <c r="H90" s="34"/>
      <c r="I90" s="35"/>
    </row>
    <row r="91" spans="3:9">
      <c r="C91" s="34"/>
      <c r="D91" s="34" t="s">
        <v>133</v>
      </c>
      <c r="E91" s="34">
        <f>+E88</f>
        <v>2</v>
      </c>
      <c r="F91" s="34">
        <f>+F88</f>
        <v>2</v>
      </c>
      <c r="G91" s="50">
        <f>SUM(E91:F91)</f>
        <v>4</v>
      </c>
      <c r="H91" s="34" t="s">
        <v>139</v>
      </c>
      <c r="I91" s="35">
        <f>+G91/G95</f>
        <v>1</v>
      </c>
    </row>
    <row r="92" spans="3:9">
      <c r="C92" s="34"/>
      <c r="D92" s="34" t="s">
        <v>127</v>
      </c>
      <c r="E92" s="34">
        <f>+E89+E90</f>
        <v>2</v>
      </c>
      <c r="F92" s="34">
        <f>+F89+F90</f>
        <v>0</v>
      </c>
      <c r="G92" s="50">
        <f>SUM(E92:F92)</f>
        <v>2</v>
      </c>
      <c r="H92" s="34" t="s">
        <v>139</v>
      </c>
      <c r="I92" s="35">
        <f>+G92/G96</f>
        <v>0.66666666666666663</v>
      </c>
    </row>
    <row r="93" spans="3:9">
      <c r="C93" s="34"/>
      <c r="D93" s="34" t="s">
        <v>134</v>
      </c>
      <c r="E93" s="34">
        <f>+E91+E92</f>
        <v>4</v>
      </c>
      <c r="F93" s="34">
        <f>+F91+F92</f>
        <v>2</v>
      </c>
      <c r="G93" s="50">
        <f>+G91+G92</f>
        <v>6</v>
      </c>
      <c r="H93" s="34" t="s">
        <v>139</v>
      </c>
      <c r="I93" s="35">
        <f>+G93/G97</f>
        <v>0.8571428571428571</v>
      </c>
    </row>
    <row r="94" spans="3:9">
      <c r="C94" s="34"/>
      <c r="D94" s="34"/>
      <c r="E94" s="34"/>
      <c r="F94" s="34"/>
      <c r="G94" s="50"/>
      <c r="H94" s="34"/>
      <c r="I94" s="35"/>
    </row>
    <row r="95" spans="3:9">
      <c r="C95" s="34"/>
      <c r="D95" s="34" t="s">
        <v>140</v>
      </c>
      <c r="E95" s="34"/>
      <c r="F95" s="34"/>
      <c r="G95" s="50">
        <f>+G91+G84</f>
        <v>4</v>
      </c>
      <c r="H95" s="34"/>
      <c r="I95" s="35"/>
    </row>
    <row r="96" spans="3:9">
      <c r="C96" s="34"/>
      <c r="D96" s="34" t="s">
        <v>141</v>
      </c>
      <c r="E96" s="34"/>
      <c r="F96" s="34"/>
      <c r="G96" s="50">
        <f>+G92+G85</f>
        <v>3</v>
      </c>
      <c r="H96" s="34"/>
      <c r="I96" s="35"/>
    </row>
    <row r="97" spans="3:9">
      <c r="C97" s="34"/>
      <c r="D97" s="34" t="s">
        <v>135</v>
      </c>
      <c r="E97" s="34"/>
      <c r="F97" s="34"/>
      <c r="G97" s="50">
        <f>SUM(G95:G96)</f>
        <v>7</v>
      </c>
      <c r="H97" s="34"/>
      <c r="I97" s="35"/>
    </row>
    <row r="98" spans="3:9">
      <c r="C98" s="34"/>
      <c r="D98" s="34"/>
      <c r="E98" s="34"/>
      <c r="F98" s="34"/>
      <c r="G98" s="50"/>
      <c r="H98" s="34"/>
      <c r="I98" s="35"/>
    </row>
    <row r="99" spans="3:9">
      <c r="C99" s="34" t="s">
        <v>54</v>
      </c>
      <c r="D99" s="36" t="s">
        <v>117</v>
      </c>
      <c r="E99" s="34">
        <f>+Q22</f>
        <v>7</v>
      </c>
      <c r="F99" s="34">
        <f>+Q52</f>
        <v>7</v>
      </c>
      <c r="G99" s="50">
        <f>SUM(E99:F99)</f>
        <v>14</v>
      </c>
      <c r="H99" s="34"/>
      <c r="I99" s="35"/>
    </row>
    <row r="100" spans="3:9">
      <c r="C100" s="34"/>
      <c r="D100" s="36" t="s">
        <v>118</v>
      </c>
      <c r="E100" s="34">
        <f>+R22</f>
        <v>1</v>
      </c>
      <c r="F100" s="34">
        <f>+R52</f>
        <v>0</v>
      </c>
      <c r="G100" s="50">
        <f>SUM(E100:F100)</f>
        <v>1</v>
      </c>
      <c r="H100" s="34"/>
      <c r="I100" s="35"/>
    </row>
    <row r="101" spans="3:9">
      <c r="C101" s="34"/>
      <c r="D101" s="36" t="s">
        <v>119</v>
      </c>
      <c r="E101" s="34">
        <f>+S22</f>
        <v>0</v>
      </c>
      <c r="F101" s="34">
        <f>+S52</f>
        <v>3</v>
      </c>
      <c r="G101" s="50">
        <f>SUM(E101:F101)</f>
        <v>3</v>
      </c>
      <c r="H101" s="34"/>
      <c r="I101" s="35"/>
    </row>
    <row r="102" spans="3:9">
      <c r="C102" s="34"/>
      <c r="D102" s="34" t="s">
        <v>133</v>
      </c>
      <c r="E102" s="34">
        <f>+E99</f>
        <v>7</v>
      </c>
      <c r="F102" s="34">
        <f>+F99</f>
        <v>7</v>
      </c>
      <c r="G102" s="50">
        <f>SUM(E102:F102)</f>
        <v>14</v>
      </c>
      <c r="H102" s="34"/>
      <c r="I102" s="35"/>
    </row>
    <row r="103" spans="3:9">
      <c r="C103" s="34"/>
      <c r="D103" s="34" t="s">
        <v>127</v>
      </c>
      <c r="E103" s="34">
        <f>+E100+E101</f>
        <v>1</v>
      </c>
      <c r="F103" s="34">
        <f>+F100+F101</f>
        <v>3</v>
      </c>
      <c r="G103" s="50">
        <f>SUM(E103:F103)</f>
        <v>4</v>
      </c>
      <c r="H103" s="34"/>
      <c r="I103" s="35"/>
    </row>
    <row r="104" spans="3:9">
      <c r="C104" s="34"/>
      <c r="D104" s="34"/>
      <c r="E104" s="34"/>
      <c r="F104" s="34"/>
      <c r="G104" s="50"/>
      <c r="H104" s="34"/>
      <c r="I104" s="35"/>
    </row>
    <row r="105" spans="3:9">
      <c r="C105" s="34" t="s">
        <v>54</v>
      </c>
      <c r="D105" s="34" t="s">
        <v>120</v>
      </c>
      <c r="E105" s="34">
        <f>+T22</f>
        <v>5</v>
      </c>
      <c r="F105" s="34">
        <f>+T52</f>
        <v>1</v>
      </c>
      <c r="G105" s="50">
        <f>SUM(E105:F105)</f>
        <v>6</v>
      </c>
      <c r="H105" s="34"/>
      <c r="I105" s="35"/>
    </row>
    <row r="106" spans="3:9">
      <c r="C106" s="34"/>
      <c r="D106" s="34" t="s">
        <v>121</v>
      </c>
      <c r="E106" s="34">
        <f>+U22</f>
        <v>0</v>
      </c>
      <c r="F106" s="34">
        <f>+U52</f>
        <v>0</v>
      </c>
      <c r="G106" s="50">
        <f>SUM(E106:F106)</f>
        <v>0</v>
      </c>
      <c r="H106" s="34"/>
      <c r="I106" s="35"/>
    </row>
    <row r="107" spans="3:9">
      <c r="C107" s="34"/>
      <c r="D107" s="34" t="s">
        <v>122</v>
      </c>
      <c r="E107" s="34">
        <f>+V22</f>
        <v>0</v>
      </c>
      <c r="F107" s="34">
        <f>+V52</f>
        <v>0</v>
      </c>
      <c r="G107" s="50">
        <f>SUM(E107:F107)</f>
        <v>0</v>
      </c>
      <c r="H107" s="34"/>
      <c r="I107" s="35"/>
    </row>
    <row r="108" spans="3:9">
      <c r="C108" s="34"/>
      <c r="D108" s="34" t="s">
        <v>133</v>
      </c>
      <c r="E108" s="34">
        <f>+E105</f>
        <v>5</v>
      </c>
      <c r="F108" s="34">
        <f>+F105</f>
        <v>1</v>
      </c>
      <c r="G108" s="50">
        <f>SUM(E108:F108)</f>
        <v>6</v>
      </c>
      <c r="H108" s="34"/>
      <c r="I108" s="35"/>
    </row>
    <row r="109" spans="3:9">
      <c r="C109" s="34"/>
      <c r="D109" s="34" t="s">
        <v>130</v>
      </c>
      <c r="E109" s="34">
        <f>+E106+E107</f>
        <v>0</v>
      </c>
      <c r="F109" s="34">
        <f>+F106+F107</f>
        <v>0</v>
      </c>
      <c r="G109" s="50">
        <f>SUM(E109:F109)</f>
        <v>0</v>
      </c>
      <c r="H109" s="34"/>
      <c r="I109" s="35"/>
    </row>
    <row r="110" spans="3:9">
      <c r="C110" s="34"/>
      <c r="D110" s="34"/>
      <c r="E110" s="34"/>
      <c r="F110" s="34"/>
      <c r="G110" s="50"/>
      <c r="H110" s="34"/>
      <c r="I110" s="34"/>
    </row>
    <row r="111" spans="3:9">
      <c r="C111" s="34"/>
      <c r="D111" s="34" t="s">
        <v>10</v>
      </c>
      <c r="E111" s="34">
        <f>+W22</f>
        <v>5</v>
      </c>
      <c r="F111" s="34">
        <f>+W52</f>
        <v>1</v>
      </c>
      <c r="G111" s="50">
        <f>SUM(E111:F111)</f>
        <v>6</v>
      </c>
      <c r="H111" s="34"/>
      <c r="I111" s="34"/>
    </row>
    <row r="112" spans="3:9">
      <c r="C112" s="34"/>
      <c r="D112" s="34" t="s">
        <v>11</v>
      </c>
      <c r="E112" s="34">
        <f>+X22</f>
        <v>9</v>
      </c>
      <c r="F112" s="34">
        <f>+X52</f>
        <v>9</v>
      </c>
      <c r="G112" s="50">
        <f>SUM(E112:F112)</f>
        <v>18</v>
      </c>
      <c r="H112" s="34"/>
      <c r="I112" s="34">
        <v>66.67</v>
      </c>
    </row>
    <row r="114" spans="3:8">
      <c r="C114" s="34" t="s">
        <v>142</v>
      </c>
    </row>
    <row r="115" spans="3:8">
      <c r="C115" s="10" t="s">
        <v>103</v>
      </c>
      <c r="D115" s="10"/>
      <c r="E115" s="2" t="s">
        <v>147</v>
      </c>
      <c r="F115" s="2"/>
      <c r="G115" s="46">
        <f>+Q52+Q22</f>
        <v>14</v>
      </c>
      <c r="H115" s="26">
        <f>+G115/G117</f>
        <v>0.7</v>
      </c>
    </row>
    <row r="116" spans="3:8">
      <c r="C116" s="10"/>
      <c r="D116" s="10"/>
      <c r="E116" s="2" t="s">
        <v>148</v>
      </c>
      <c r="F116" s="2"/>
      <c r="G116" s="46">
        <f>+T52+T22</f>
        <v>6</v>
      </c>
      <c r="H116" s="26">
        <f>+G116/G117</f>
        <v>0.3</v>
      </c>
    </row>
    <row r="117" spans="3:8">
      <c r="C117" s="10"/>
      <c r="D117" s="10"/>
      <c r="E117" s="2" t="s">
        <v>104</v>
      </c>
      <c r="F117" s="2"/>
      <c r="G117" s="46">
        <f>+G115+G116</f>
        <v>20</v>
      </c>
      <c r="H117" s="2"/>
    </row>
    <row r="118" spans="3:8">
      <c r="C118" s="10"/>
      <c r="D118" s="10"/>
      <c r="E118" s="2"/>
      <c r="F118" s="2"/>
      <c r="G118" s="47"/>
      <c r="H118" s="10"/>
    </row>
    <row r="119" spans="3:8">
      <c r="C119" s="2" t="s">
        <v>105</v>
      </c>
      <c r="D119" s="2"/>
      <c r="E119" s="2" t="s">
        <v>149</v>
      </c>
      <c r="F119" s="2"/>
      <c r="G119" s="42">
        <f>+N22+N52</f>
        <v>4</v>
      </c>
      <c r="H119" s="15">
        <f>+G119/G121</f>
        <v>1</v>
      </c>
    </row>
    <row r="120" spans="3:8">
      <c r="E120" s="2" t="s">
        <v>150</v>
      </c>
      <c r="F120" s="2"/>
      <c r="G120" s="42">
        <f>+K22+K52</f>
        <v>0</v>
      </c>
      <c r="H120" s="15">
        <f>+G120/G121</f>
        <v>0</v>
      </c>
    </row>
    <row r="121" spans="3:8">
      <c r="E121" s="2" t="s">
        <v>106</v>
      </c>
      <c r="F121" s="2"/>
      <c r="G121" s="42">
        <f>SUM(G119:G120)</f>
        <v>4</v>
      </c>
    </row>
    <row r="123" spans="3:8">
      <c r="C123" s="2" t="s">
        <v>107</v>
      </c>
      <c r="E123" s="2" t="s">
        <v>151</v>
      </c>
      <c r="G123" s="42">
        <f>+W52+W22</f>
        <v>6</v>
      </c>
      <c r="H123" s="15">
        <f>+G123/G125</f>
        <v>0.25</v>
      </c>
    </row>
    <row r="124" spans="3:8">
      <c r="E124" s="2" t="s">
        <v>152</v>
      </c>
      <c r="G124" s="42">
        <f>+X52+X22</f>
        <v>18</v>
      </c>
      <c r="H124" s="15">
        <f>+G124/G125</f>
        <v>0.75</v>
      </c>
    </row>
    <row r="125" spans="3:8">
      <c r="E125" s="2" t="s">
        <v>106</v>
      </c>
      <c r="G125" s="42">
        <f>SUM(G123:G124)</f>
        <v>24</v>
      </c>
    </row>
  </sheetData>
  <sheetProtection selectLockedCells="1" selectUnlockedCells="1"/>
  <phoneticPr fontId="8" type="noConversion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37"/>
  <sheetViews>
    <sheetView zoomScale="75" zoomScaleNormal="150" workbookViewId="0">
      <selection activeCell="H29" sqref="H29"/>
    </sheetView>
  </sheetViews>
  <sheetFormatPr defaultColWidth="8.7109375" defaultRowHeight="12.75"/>
  <cols>
    <col min="1" max="1" width="3.7109375" style="1" bestFit="1" customWidth="1"/>
    <col min="2" max="2" width="5.85546875" style="1" bestFit="1" customWidth="1"/>
    <col min="3" max="5" width="8.7109375" style="1"/>
    <col min="6" max="6" width="9.28515625" style="1" bestFit="1" customWidth="1"/>
    <col min="7" max="7" width="8.7109375" style="1"/>
    <col min="8" max="9" width="8.28515625" style="1" bestFit="1" customWidth="1"/>
    <col min="10" max="10" width="3.5703125" style="1" bestFit="1" customWidth="1"/>
    <col min="11" max="11" width="10.85546875" style="1" bestFit="1" customWidth="1"/>
    <col min="12" max="12" width="10.42578125" style="1" customWidth="1"/>
    <col min="13" max="13" width="10.85546875" style="1" bestFit="1" customWidth="1"/>
    <col min="14" max="14" width="10.85546875" style="1" customWidth="1"/>
    <col min="15" max="16" width="11" style="1" bestFit="1" customWidth="1"/>
    <col min="17" max="17" width="8.85546875" style="1" bestFit="1" customWidth="1"/>
    <col min="18" max="23" width="8.7109375" style="1"/>
    <col min="24" max="24" width="10" style="1" bestFit="1" customWidth="1"/>
    <col min="25" max="16384" width="8.7109375" style="1"/>
  </cols>
  <sheetData>
    <row r="1" spans="1: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114</v>
      </c>
      <c r="L1" s="2" t="s">
        <v>131</v>
      </c>
      <c r="M1" s="2" t="s">
        <v>132</v>
      </c>
      <c r="N1" s="2" t="s">
        <v>115</v>
      </c>
      <c r="O1" s="2" t="s">
        <v>116</v>
      </c>
      <c r="P1" s="2" t="s">
        <v>126</v>
      </c>
      <c r="Q1" s="3" t="s">
        <v>117</v>
      </c>
      <c r="R1" s="3" t="s">
        <v>118</v>
      </c>
      <c r="S1" s="3" t="s">
        <v>119</v>
      </c>
      <c r="T1" s="2" t="s">
        <v>120</v>
      </c>
      <c r="U1" s="2" t="s">
        <v>121</v>
      </c>
      <c r="V1" s="2" t="s">
        <v>122</v>
      </c>
      <c r="W1" s="2" t="s">
        <v>10</v>
      </c>
      <c r="X1" s="2" t="s">
        <v>11</v>
      </c>
    </row>
    <row r="2" spans="1:25">
      <c r="A2" s="2">
        <v>1</v>
      </c>
      <c r="B2" s="4">
        <v>5</v>
      </c>
      <c r="C2" s="4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4">
        <v>0</v>
      </c>
      <c r="I2" s="4">
        <v>0</v>
      </c>
      <c r="J2" s="2">
        <v>1</v>
      </c>
      <c r="K2" s="2">
        <v>1</v>
      </c>
      <c r="L2" s="2"/>
      <c r="M2" s="2"/>
      <c r="N2" s="5"/>
      <c r="O2" s="5"/>
      <c r="P2" s="5"/>
      <c r="Q2" s="6"/>
      <c r="R2" s="6"/>
      <c r="S2" s="6"/>
      <c r="W2" s="2">
        <v>1</v>
      </c>
      <c r="X2" s="3"/>
      <c r="Y2" s="2"/>
    </row>
    <row r="3" spans="1:25">
      <c r="A3" s="2">
        <v>2</v>
      </c>
      <c r="B3" s="4">
        <v>7</v>
      </c>
      <c r="C3" s="4" t="s">
        <v>17</v>
      </c>
      <c r="D3" s="4" t="s">
        <v>18</v>
      </c>
      <c r="E3" s="4"/>
      <c r="F3" s="4" t="s">
        <v>19</v>
      </c>
      <c r="G3" s="7" t="s">
        <v>20</v>
      </c>
      <c r="H3" s="4">
        <v>1</v>
      </c>
      <c r="I3" s="4">
        <v>1</v>
      </c>
      <c r="J3" s="2">
        <v>1</v>
      </c>
      <c r="K3" s="2"/>
      <c r="L3" s="2"/>
      <c r="M3" s="2"/>
      <c r="N3" s="2"/>
      <c r="O3" s="2"/>
      <c r="P3" s="2"/>
      <c r="Q3" s="2">
        <v>1</v>
      </c>
      <c r="R3" s="2"/>
      <c r="S3" s="2"/>
      <c r="T3" s="2"/>
      <c r="U3" s="2"/>
      <c r="V3" s="2"/>
      <c r="W3" s="2"/>
      <c r="X3" s="2"/>
      <c r="Y3" s="2" t="s">
        <v>21</v>
      </c>
    </row>
    <row r="4" spans="1:25">
      <c r="A4" s="2">
        <v>3</v>
      </c>
      <c r="B4" s="4">
        <v>8</v>
      </c>
      <c r="C4" s="4" t="s">
        <v>12</v>
      </c>
      <c r="D4" s="4"/>
      <c r="E4" s="4"/>
      <c r="F4" s="4" t="s">
        <v>15</v>
      </c>
      <c r="G4" s="7" t="s">
        <v>22</v>
      </c>
      <c r="H4" s="4">
        <v>0</v>
      </c>
      <c r="I4" s="4">
        <v>0</v>
      </c>
      <c r="J4" s="2">
        <v>1</v>
      </c>
      <c r="K4" s="2">
        <v>1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 t="s">
        <v>23</v>
      </c>
    </row>
    <row r="5" spans="1:25">
      <c r="A5" s="2">
        <v>4</v>
      </c>
      <c r="B5" s="4">
        <v>10</v>
      </c>
      <c r="C5" s="4" t="s">
        <v>12</v>
      </c>
      <c r="D5" s="4" t="s">
        <v>24</v>
      </c>
      <c r="E5" s="4" t="s">
        <v>25</v>
      </c>
      <c r="F5" s="4" t="s">
        <v>19</v>
      </c>
      <c r="G5" s="7" t="s">
        <v>26</v>
      </c>
      <c r="H5" s="4">
        <v>1</v>
      </c>
      <c r="I5" s="4">
        <v>1</v>
      </c>
      <c r="J5" s="2">
        <v>1</v>
      </c>
      <c r="K5" s="2"/>
      <c r="L5" s="2"/>
      <c r="M5" s="2"/>
      <c r="N5" s="2"/>
      <c r="O5" s="2"/>
      <c r="P5" s="2"/>
      <c r="Q5" s="2"/>
      <c r="R5" s="2"/>
      <c r="S5" s="2"/>
      <c r="T5" s="2">
        <v>1</v>
      </c>
      <c r="U5" s="2"/>
      <c r="V5" s="2"/>
      <c r="W5" s="2">
        <v>1</v>
      </c>
      <c r="X5" s="2"/>
      <c r="Y5" s="2"/>
    </row>
    <row r="6" spans="1:25">
      <c r="A6" s="2">
        <v>5</v>
      </c>
      <c r="B6" s="4">
        <v>11</v>
      </c>
      <c r="C6" s="4" t="s">
        <v>12</v>
      </c>
      <c r="D6" s="4"/>
      <c r="E6" s="4"/>
      <c r="F6" s="4" t="s">
        <v>19</v>
      </c>
      <c r="G6" s="7" t="s">
        <v>27</v>
      </c>
      <c r="H6" s="4">
        <v>1</v>
      </c>
      <c r="I6" s="4">
        <v>1</v>
      </c>
      <c r="J6" s="2">
        <v>1</v>
      </c>
      <c r="K6" s="2"/>
      <c r="L6" s="2"/>
      <c r="M6" s="2"/>
      <c r="N6" s="2"/>
      <c r="O6" s="2"/>
      <c r="P6" s="2"/>
      <c r="Q6" s="2">
        <v>1</v>
      </c>
      <c r="R6" s="2"/>
      <c r="S6" s="2"/>
      <c r="T6" s="2"/>
      <c r="U6" s="2"/>
      <c r="V6" s="2"/>
      <c r="W6" s="2"/>
      <c r="X6" s="2"/>
      <c r="Y6" s="2"/>
    </row>
    <row r="7" spans="1:25">
      <c r="A7" s="2">
        <v>6</v>
      </c>
      <c r="B7" s="4">
        <v>13</v>
      </c>
      <c r="C7" s="4" t="s">
        <v>12</v>
      </c>
      <c r="D7" s="4" t="s">
        <v>28</v>
      </c>
      <c r="E7" s="4" t="s">
        <v>29</v>
      </c>
      <c r="F7" s="4" t="s">
        <v>15</v>
      </c>
      <c r="G7" s="7" t="s">
        <v>30</v>
      </c>
      <c r="H7" s="4">
        <v>0</v>
      </c>
      <c r="I7" s="4">
        <v>0</v>
      </c>
      <c r="J7" s="2">
        <v>1</v>
      </c>
      <c r="K7" s="2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>
        <v>1</v>
      </c>
      <c r="X7" s="2"/>
      <c r="Y7" s="2"/>
    </row>
    <row r="8" spans="1:25">
      <c r="A8" s="2">
        <v>7</v>
      </c>
      <c r="B8" s="8">
        <v>13</v>
      </c>
      <c r="C8" s="8" t="s">
        <v>12</v>
      </c>
      <c r="D8" s="8" t="s">
        <v>28</v>
      </c>
      <c r="E8" s="8"/>
      <c r="F8" s="8" t="s">
        <v>15</v>
      </c>
      <c r="G8" s="9" t="s">
        <v>31</v>
      </c>
      <c r="H8" s="8">
        <v>0</v>
      </c>
      <c r="I8" s="8">
        <v>0</v>
      </c>
      <c r="J8" s="10">
        <v>1</v>
      </c>
      <c r="K8" s="10">
        <v>1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>
        <v>1</v>
      </c>
      <c r="X8" s="10"/>
      <c r="Y8" s="10"/>
    </row>
    <row r="9" spans="1:25">
      <c r="A9" s="2">
        <v>8</v>
      </c>
      <c r="B9" s="8">
        <v>13</v>
      </c>
      <c r="C9" s="8" t="s">
        <v>32</v>
      </c>
      <c r="D9" s="8"/>
      <c r="E9" s="8"/>
      <c r="F9" s="8" t="s">
        <v>15</v>
      </c>
      <c r="G9" s="9" t="s">
        <v>33</v>
      </c>
      <c r="H9" s="8">
        <v>0</v>
      </c>
      <c r="I9" s="8">
        <v>0</v>
      </c>
      <c r="J9" s="10">
        <v>3</v>
      </c>
      <c r="K9" s="10"/>
      <c r="L9" s="10"/>
      <c r="M9" s="10">
        <v>1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>
      <c r="A10" s="2">
        <v>9</v>
      </c>
      <c r="B10" s="4">
        <v>15</v>
      </c>
      <c r="C10" s="4" t="s">
        <v>12</v>
      </c>
      <c r="D10" s="4" t="s">
        <v>24</v>
      </c>
      <c r="E10" s="4" t="s">
        <v>34</v>
      </c>
      <c r="F10" s="4" t="s">
        <v>15</v>
      </c>
      <c r="G10" s="7" t="s">
        <v>35</v>
      </c>
      <c r="H10" s="4">
        <v>0</v>
      </c>
      <c r="I10" s="4">
        <v>0</v>
      </c>
      <c r="J10" s="2">
        <v>1</v>
      </c>
      <c r="K10" s="2"/>
      <c r="L10" s="2"/>
      <c r="M10" s="2"/>
      <c r="N10" s="2">
        <v>1</v>
      </c>
      <c r="O10" s="2"/>
      <c r="P10" s="2"/>
      <c r="Q10" s="2"/>
      <c r="R10" s="2"/>
      <c r="S10" s="2"/>
      <c r="T10" s="11"/>
      <c r="U10" s="11"/>
      <c r="V10" s="11"/>
      <c r="W10" s="2">
        <v>1</v>
      </c>
      <c r="X10" s="2"/>
      <c r="Y10" s="2"/>
    </row>
    <row r="11" spans="1:25">
      <c r="A11" s="2">
        <v>10</v>
      </c>
      <c r="B11" s="4">
        <v>16</v>
      </c>
      <c r="C11" s="4" t="s">
        <v>12</v>
      </c>
      <c r="D11" s="4" t="s">
        <v>36</v>
      </c>
      <c r="E11" s="4" t="s">
        <v>28</v>
      </c>
      <c r="F11" s="4" t="s">
        <v>19</v>
      </c>
      <c r="G11" s="7" t="s">
        <v>37</v>
      </c>
      <c r="H11" s="4">
        <v>1</v>
      </c>
      <c r="I11" s="4">
        <v>1</v>
      </c>
      <c r="J11" s="2">
        <v>1</v>
      </c>
      <c r="K11" s="2"/>
      <c r="L11" s="2"/>
      <c r="M11" s="2"/>
      <c r="N11" s="2"/>
      <c r="O11" s="2"/>
      <c r="P11" s="2"/>
      <c r="Q11" s="2">
        <v>1</v>
      </c>
      <c r="R11" s="2"/>
      <c r="S11" s="2"/>
      <c r="T11" s="11"/>
      <c r="U11" s="11"/>
      <c r="V11" s="11"/>
      <c r="W11" s="2"/>
      <c r="X11" s="2">
        <v>1</v>
      </c>
      <c r="Y11" s="10"/>
    </row>
    <row r="12" spans="1:25">
      <c r="A12" s="2">
        <v>11</v>
      </c>
      <c r="B12" s="4">
        <v>17</v>
      </c>
      <c r="C12" s="4" t="s">
        <v>12</v>
      </c>
      <c r="D12" s="4" t="s">
        <v>38</v>
      </c>
      <c r="E12" s="4" t="s">
        <v>34</v>
      </c>
      <c r="F12" s="4" t="s">
        <v>19</v>
      </c>
      <c r="G12" s="7" t="s">
        <v>37</v>
      </c>
      <c r="H12" s="4">
        <v>1</v>
      </c>
      <c r="I12" s="4">
        <v>1</v>
      </c>
      <c r="J12" s="2">
        <v>1</v>
      </c>
      <c r="K12" s="2"/>
      <c r="L12" s="2"/>
      <c r="M12" s="2"/>
      <c r="N12" s="2"/>
      <c r="O12" s="2"/>
      <c r="P12" s="2"/>
      <c r="Q12" s="2"/>
      <c r="R12" s="2"/>
      <c r="S12" s="2"/>
      <c r="T12" s="12">
        <v>1</v>
      </c>
      <c r="U12" s="12"/>
      <c r="V12" s="12"/>
      <c r="W12" s="2">
        <v>1</v>
      </c>
      <c r="X12" s="2"/>
      <c r="Y12" s="2"/>
    </row>
    <row r="13" spans="1:25">
      <c r="A13" s="2">
        <v>12</v>
      </c>
      <c r="B13" s="8">
        <v>21</v>
      </c>
      <c r="C13" s="8" t="s">
        <v>12</v>
      </c>
      <c r="D13" s="8" t="s">
        <v>39</v>
      </c>
      <c r="E13" s="8" t="s">
        <v>40</v>
      </c>
      <c r="F13" s="8" t="s">
        <v>15</v>
      </c>
      <c r="G13" s="9" t="s">
        <v>41</v>
      </c>
      <c r="H13" s="8">
        <v>0</v>
      </c>
      <c r="I13" s="8">
        <v>0</v>
      </c>
      <c r="J13" s="10">
        <v>1</v>
      </c>
      <c r="K13" s="10"/>
      <c r="L13" s="10"/>
      <c r="M13" s="10"/>
      <c r="N13" s="10">
        <v>1</v>
      </c>
      <c r="O13" s="10"/>
      <c r="P13" s="10"/>
      <c r="Q13" s="10"/>
      <c r="R13" s="10"/>
      <c r="S13" s="10"/>
      <c r="T13" s="13"/>
      <c r="U13" s="13"/>
      <c r="V13" s="13"/>
      <c r="W13" s="10"/>
      <c r="X13" s="10">
        <v>1</v>
      </c>
      <c r="Y13" s="10"/>
    </row>
    <row r="14" spans="1:25">
      <c r="A14" s="2">
        <v>13</v>
      </c>
      <c r="B14" s="8">
        <v>21</v>
      </c>
      <c r="C14" s="8" t="s">
        <v>42</v>
      </c>
      <c r="D14" s="8" t="s">
        <v>39</v>
      </c>
      <c r="E14" s="8"/>
      <c r="F14" s="8" t="s">
        <v>15</v>
      </c>
      <c r="G14" s="9" t="s">
        <v>43</v>
      </c>
      <c r="H14" s="8">
        <v>0</v>
      </c>
      <c r="I14" s="8">
        <v>0</v>
      </c>
      <c r="J14" s="10">
        <v>3</v>
      </c>
      <c r="K14" s="10"/>
      <c r="L14" s="10"/>
      <c r="M14" s="10"/>
      <c r="N14" s="10"/>
      <c r="O14" s="10"/>
      <c r="P14" s="10">
        <v>1</v>
      </c>
      <c r="Q14" s="10"/>
      <c r="R14" s="10"/>
      <c r="S14" s="10"/>
      <c r="T14" s="13"/>
      <c r="U14" s="13"/>
      <c r="V14" s="13"/>
      <c r="W14" s="10"/>
      <c r="X14" s="10"/>
      <c r="Y14" s="10"/>
    </row>
    <row r="15" spans="1:25">
      <c r="A15" s="2">
        <v>14</v>
      </c>
      <c r="B15" s="4">
        <v>24</v>
      </c>
      <c r="C15" s="4" t="s">
        <v>12</v>
      </c>
      <c r="D15" s="4" t="s">
        <v>44</v>
      </c>
      <c r="E15" s="4"/>
      <c r="F15" s="4" t="s">
        <v>19</v>
      </c>
      <c r="G15" s="7" t="s">
        <v>45</v>
      </c>
      <c r="H15" s="4">
        <v>1</v>
      </c>
      <c r="I15" s="4">
        <v>1</v>
      </c>
      <c r="J15" s="2">
        <v>1</v>
      </c>
      <c r="K15" s="2"/>
      <c r="L15" s="2"/>
      <c r="M15" s="2"/>
      <c r="N15" s="2"/>
      <c r="O15" s="2"/>
      <c r="P15" s="2"/>
      <c r="Q15" s="2">
        <v>1</v>
      </c>
      <c r="R15" s="2"/>
      <c r="S15" s="2"/>
      <c r="T15" s="12"/>
      <c r="U15" s="12"/>
      <c r="V15" s="12"/>
      <c r="W15" s="2"/>
      <c r="X15" s="2">
        <v>1</v>
      </c>
      <c r="Y15" s="2"/>
    </row>
    <row r="16" spans="1:25">
      <c r="A16" s="2">
        <v>15</v>
      </c>
      <c r="B16" s="4">
        <v>25</v>
      </c>
      <c r="C16" s="4" t="s">
        <v>12</v>
      </c>
      <c r="D16" s="4" t="s">
        <v>14</v>
      </c>
      <c r="E16" s="4" t="s">
        <v>40</v>
      </c>
      <c r="F16" s="4" t="s">
        <v>19</v>
      </c>
      <c r="G16" s="7" t="s">
        <v>46</v>
      </c>
      <c r="H16" s="4">
        <v>1</v>
      </c>
      <c r="I16" s="4">
        <v>1</v>
      </c>
      <c r="J16" s="2">
        <v>1</v>
      </c>
      <c r="K16" s="2"/>
      <c r="L16" s="2"/>
      <c r="M16" s="2"/>
      <c r="N16" s="2"/>
      <c r="O16" s="2"/>
      <c r="P16" s="2"/>
      <c r="Q16" s="2">
        <v>1</v>
      </c>
      <c r="R16" s="2"/>
      <c r="S16" s="2"/>
      <c r="T16" s="12"/>
      <c r="U16" s="12"/>
      <c r="V16" s="12"/>
      <c r="W16" s="2"/>
      <c r="X16" s="2">
        <v>1</v>
      </c>
      <c r="Y16" s="2"/>
    </row>
    <row r="17" spans="1:25">
      <c r="A17" s="2">
        <v>16</v>
      </c>
      <c r="B17" s="8">
        <v>29</v>
      </c>
      <c r="C17" s="8" t="s">
        <v>12</v>
      </c>
      <c r="D17" s="8" t="s">
        <v>47</v>
      </c>
      <c r="E17" s="8" t="s">
        <v>48</v>
      </c>
      <c r="F17" s="8" t="s">
        <v>19</v>
      </c>
      <c r="G17" s="9" t="s">
        <v>37</v>
      </c>
      <c r="H17" s="8">
        <v>1</v>
      </c>
      <c r="I17" s="8">
        <v>1</v>
      </c>
      <c r="J17" s="10">
        <v>1</v>
      </c>
      <c r="K17" s="10"/>
      <c r="L17" s="10"/>
      <c r="M17" s="10"/>
      <c r="N17" s="10"/>
      <c r="O17" s="10"/>
      <c r="P17" s="10"/>
      <c r="Q17" s="10"/>
      <c r="R17" s="10"/>
      <c r="S17" s="10"/>
      <c r="T17" s="13">
        <v>1</v>
      </c>
      <c r="U17" s="13"/>
      <c r="V17" s="13"/>
      <c r="W17" s="10">
        <v>1</v>
      </c>
      <c r="X17" s="10"/>
      <c r="Y17" s="10"/>
    </row>
    <row r="18" spans="1:25">
      <c r="A18" s="2">
        <v>17</v>
      </c>
      <c r="B18" s="8">
        <v>29</v>
      </c>
      <c r="C18" s="8" t="s">
        <v>49</v>
      </c>
      <c r="D18" s="8" t="s">
        <v>47</v>
      </c>
      <c r="E18" s="8"/>
      <c r="F18" s="8" t="s">
        <v>19</v>
      </c>
      <c r="G18" s="9" t="s">
        <v>50</v>
      </c>
      <c r="H18" s="8">
        <v>1</v>
      </c>
      <c r="I18" s="8">
        <v>2</v>
      </c>
      <c r="J18" s="10">
        <v>2</v>
      </c>
      <c r="K18" s="10"/>
      <c r="L18" s="10"/>
      <c r="M18" s="10"/>
      <c r="N18" s="10"/>
      <c r="O18" s="10"/>
      <c r="P18" s="10"/>
      <c r="Q18" s="10"/>
      <c r="R18" s="10"/>
      <c r="S18" s="10"/>
      <c r="T18" s="13"/>
      <c r="U18" s="13">
        <v>1</v>
      </c>
      <c r="V18" s="13"/>
      <c r="W18" s="10"/>
      <c r="X18" s="10"/>
      <c r="Y18" s="10"/>
    </row>
    <row r="19" spans="1:25">
      <c r="A19" s="2">
        <v>18</v>
      </c>
      <c r="B19" s="4">
        <v>34</v>
      </c>
      <c r="C19" s="4" t="s">
        <v>17</v>
      </c>
      <c r="D19" s="4" t="s">
        <v>18</v>
      </c>
      <c r="E19" s="4"/>
      <c r="F19" s="4" t="s">
        <v>19</v>
      </c>
      <c r="G19" s="7" t="s">
        <v>20</v>
      </c>
      <c r="H19" s="4">
        <v>1</v>
      </c>
      <c r="I19" s="4">
        <v>1</v>
      </c>
      <c r="J19" s="2">
        <v>1</v>
      </c>
      <c r="K19" s="2"/>
      <c r="L19" s="2"/>
      <c r="M19" s="2"/>
      <c r="N19" s="2"/>
      <c r="O19" s="2"/>
      <c r="P19" s="2"/>
      <c r="Q19" s="2">
        <v>1</v>
      </c>
      <c r="R19" s="2"/>
      <c r="S19" s="2"/>
      <c r="T19" s="2"/>
      <c r="U19" s="2"/>
      <c r="V19" s="2"/>
      <c r="W19" s="2"/>
      <c r="X19" s="2"/>
      <c r="Y19" s="2"/>
    </row>
    <row r="20" spans="1:25">
      <c r="A20" s="2">
        <v>19</v>
      </c>
      <c r="B20" s="4">
        <v>34</v>
      </c>
      <c r="C20" s="4" t="s">
        <v>12</v>
      </c>
      <c r="D20" s="4" t="s">
        <v>28</v>
      </c>
      <c r="E20" s="4" t="s">
        <v>34</v>
      </c>
      <c r="F20" s="4" t="s">
        <v>19</v>
      </c>
      <c r="G20" s="7" t="s">
        <v>37</v>
      </c>
      <c r="H20" s="4">
        <v>1</v>
      </c>
      <c r="I20" s="4">
        <v>1</v>
      </c>
      <c r="J20" s="2">
        <v>1</v>
      </c>
      <c r="K20" s="2"/>
      <c r="L20" s="2"/>
      <c r="M20" s="2"/>
      <c r="N20" s="2"/>
      <c r="O20" s="2"/>
      <c r="P20" s="2"/>
      <c r="Q20" s="2"/>
      <c r="R20" s="2"/>
      <c r="S20" s="2"/>
      <c r="T20" s="12">
        <v>1</v>
      </c>
      <c r="U20" s="12"/>
      <c r="V20" s="12"/>
      <c r="W20" s="2">
        <v>1</v>
      </c>
      <c r="X20" s="2"/>
      <c r="Y20" s="2"/>
    </row>
    <row r="21" spans="1:25">
      <c r="A21" s="2">
        <v>20</v>
      </c>
      <c r="B21" s="4">
        <v>35</v>
      </c>
      <c r="C21" s="4" t="s">
        <v>12</v>
      </c>
      <c r="D21" s="4" t="s">
        <v>24</v>
      </c>
      <c r="E21" s="4" t="s">
        <v>39</v>
      </c>
      <c r="F21" s="4" t="s">
        <v>19</v>
      </c>
      <c r="G21" s="7" t="s">
        <v>37</v>
      </c>
      <c r="H21" s="4">
        <v>1</v>
      </c>
      <c r="I21" s="4">
        <v>1</v>
      </c>
      <c r="J21" s="2">
        <v>1</v>
      </c>
      <c r="K21" s="2"/>
      <c r="L21" s="2"/>
      <c r="M21" s="2"/>
      <c r="N21" s="2"/>
      <c r="O21" s="2"/>
      <c r="P21" s="2"/>
      <c r="Q21" s="2"/>
      <c r="R21" s="2"/>
      <c r="S21" s="2"/>
      <c r="T21" s="12">
        <v>1</v>
      </c>
      <c r="U21" s="12"/>
      <c r="V21" s="12"/>
      <c r="W21" s="2">
        <v>1</v>
      </c>
      <c r="X21" s="2"/>
      <c r="Y21" s="2"/>
    </row>
    <row r="22" spans="1:25">
      <c r="A22" s="2">
        <v>21</v>
      </c>
      <c r="B22" s="4">
        <v>38</v>
      </c>
      <c r="C22" s="4" t="s">
        <v>12</v>
      </c>
      <c r="D22" s="4" t="s">
        <v>13</v>
      </c>
      <c r="E22" s="4" t="s">
        <v>39</v>
      </c>
      <c r="F22" s="4" t="s">
        <v>15</v>
      </c>
      <c r="G22" s="7" t="s">
        <v>51</v>
      </c>
      <c r="H22" s="4">
        <v>0</v>
      </c>
      <c r="I22" s="4">
        <v>0</v>
      </c>
      <c r="J22" s="2">
        <v>1</v>
      </c>
      <c r="K22" s="2">
        <v>1</v>
      </c>
      <c r="L22" s="2"/>
      <c r="M22" s="2"/>
      <c r="N22" s="2"/>
      <c r="O22" s="2"/>
      <c r="P22" s="2"/>
      <c r="Q22" s="2"/>
      <c r="R22" s="2"/>
      <c r="S22" s="2"/>
      <c r="T22" s="12"/>
      <c r="U22" s="12"/>
      <c r="V22" s="12"/>
      <c r="W22" s="2">
        <v>1</v>
      </c>
      <c r="X22" s="2"/>
      <c r="Y22" s="2"/>
    </row>
    <row r="23" spans="1:25">
      <c r="A23" s="2">
        <v>22</v>
      </c>
      <c r="B23" s="8">
        <v>43</v>
      </c>
      <c r="C23" s="8" t="s">
        <v>32</v>
      </c>
      <c r="D23" s="8"/>
      <c r="E23" s="8"/>
      <c r="F23" s="8" t="s">
        <v>19</v>
      </c>
      <c r="G23" s="9" t="s">
        <v>52</v>
      </c>
      <c r="H23" s="8">
        <v>1</v>
      </c>
      <c r="I23" s="8">
        <v>3</v>
      </c>
      <c r="J23" s="10">
        <v>3</v>
      </c>
      <c r="K23" s="10"/>
      <c r="L23" s="10"/>
      <c r="M23" s="10"/>
      <c r="N23" s="10"/>
      <c r="O23" s="10"/>
      <c r="P23" s="10"/>
      <c r="Q23" s="10"/>
      <c r="R23" s="10"/>
      <c r="S23" s="10">
        <v>1</v>
      </c>
      <c r="T23" s="13"/>
      <c r="U23" s="13"/>
      <c r="V23" s="13"/>
      <c r="W23" s="10"/>
      <c r="X23" s="10"/>
      <c r="Y23" s="10"/>
    </row>
    <row r="24" spans="1:25">
      <c r="A24" s="2">
        <v>23</v>
      </c>
      <c r="B24" s="8"/>
      <c r="C24" s="8"/>
      <c r="D24" s="8"/>
      <c r="E24" s="8"/>
      <c r="F24" s="8"/>
      <c r="G24" s="9"/>
      <c r="H24" s="8"/>
      <c r="I24" s="8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3"/>
      <c r="U24" s="13"/>
      <c r="V24" s="13"/>
      <c r="W24" s="10"/>
      <c r="X24" s="10"/>
      <c r="Y24" s="10"/>
    </row>
    <row r="25" spans="1:25">
      <c r="A25" s="2">
        <v>24</v>
      </c>
      <c r="B25" s="8"/>
      <c r="C25" s="8"/>
      <c r="D25" s="8"/>
      <c r="E25" s="8"/>
      <c r="F25" s="8"/>
      <c r="G25" s="9"/>
      <c r="H25" s="8"/>
      <c r="I25" s="8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3"/>
      <c r="U25" s="13"/>
      <c r="V25" s="13"/>
      <c r="W25" s="10"/>
      <c r="X25" s="10"/>
      <c r="Y25" s="10"/>
    </row>
    <row r="26" spans="1:25">
      <c r="A26" s="2">
        <v>25</v>
      </c>
      <c r="B26" s="8"/>
      <c r="C26" s="8"/>
      <c r="D26" s="8"/>
      <c r="E26" s="8"/>
      <c r="F26" s="8"/>
      <c r="G26" s="9"/>
      <c r="H26" s="8"/>
      <c r="I26" s="8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3"/>
      <c r="U26" s="13"/>
      <c r="V26" s="13"/>
      <c r="W26" s="10"/>
      <c r="X26" s="10"/>
      <c r="Y26" s="10"/>
    </row>
    <row r="27" spans="1: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>
      <c r="A28" s="2"/>
      <c r="B28" s="2"/>
      <c r="C28" s="2" t="s">
        <v>53</v>
      </c>
      <c r="D28" s="2"/>
      <c r="E28" s="2"/>
      <c r="F28" s="2"/>
      <c r="G28" s="2"/>
      <c r="H28" s="2">
        <f t="shared" ref="H28:X28" si="0">SUM(H2:H27)</f>
        <v>13</v>
      </c>
      <c r="I28" s="2">
        <f t="shared" si="0"/>
        <v>16</v>
      </c>
      <c r="J28" s="2">
        <f t="shared" si="0"/>
        <v>29</v>
      </c>
      <c r="K28" s="2">
        <f t="shared" si="0"/>
        <v>5</v>
      </c>
      <c r="L28" s="2">
        <f t="shared" si="0"/>
        <v>0</v>
      </c>
      <c r="M28" s="2">
        <f t="shared" si="0"/>
        <v>1</v>
      </c>
      <c r="N28" s="2">
        <f t="shared" si="0"/>
        <v>2</v>
      </c>
      <c r="O28" s="2">
        <f t="shared" si="0"/>
        <v>0</v>
      </c>
      <c r="P28" s="2">
        <f t="shared" si="0"/>
        <v>1</v>
      </c>
      <c r="Q28" s="2">
        <f t="shared" si="0"/>
        <v>6</v>
      </c>
      <c r="R28" s="2">
        <f t="shared" si="0"/>
        <v>0</v>
      </c>
      <c r="S28" s="2">
        <f t="shared" si="0"/>
        <v>1</v>
      </c>
      <c r="T28" s="2">
        <f t="shared" si="0"/>
        <v>5</v>
      </c>
      <c r="U28" s="2">
        <f t="shared" si="0"/>
        <v>1</v>
      </c>
      <c r="V28" s="2">
        <f t="shared" si="0"/>
        <v>0</v>
      </c>
      <c r="W28" s="2">
        <f t="shared" si="0"/>
        <v>10</v>
      </c>
      <c r="X28" s="2">
        <f t="shared" si="0"/>
        <v>4</v>
      </c>
    </row>
    <row r="29" spans="1:25">
      <c r="A29" s="2"/>
      <c r="B29" s="2"/>
      <c r="C29" s="2"/>
      <c r="D29" s="2"/>
      <c r="E29" s="14" t="s">
        <v>54</v>
      </c>
      <c r="F29" s="14"/>
      <c r="G29" s="2"/>
      <c r="H29" s="15">
        <f>+H28/22</f>
        <v>0.59090909090909094</v>
      </c>
      <c r="I29" s="15">
        <f>+I28/J28</f>
        <v>0.55172413793103448</v>
      </c>
      <c r="J29" s="2"/>
      <c r="K29" s="2"/>
      <c r="L29" s="2"/>
      <c r="M29" s="2"/>
      <c r="N29" s="2"/>
      <c r="O29" s="2"/>
      <c r="P29" s="2"/>
      <c r="Q29" s="10"/>
      <c r="R29" s="10"/>
      <c r="S29" s="10"/>
    </row>
    <row r="30" spans="1:25">
      <c r="A30" s="2"/>
      <c r="B30" s="2"/>
      <c r="C30" s="2"/>
      <c r="D30" s="2"/>
      <c r="E30" s="2"/>
      <c r="F30" s="2"/>
      <c r="G30" s="2"/>
      <c r="H30" s="15"/>
      <c r="I30" s="15"/>
      <c r="J30" s="2"/>
      <c r="K30" s="2"/>
      <c r="L30" s="2"/>
      <c r="M30" s="2"/>
      <c r="N30" s="2"/>
      <c r="O30" s="2"/>
      <c r="P30" s="2"/>
      <c r="Q30" s="10"/>
      <c r="R30" s="10"/>
      <c r="S30" s="10"/>
    </row>
    <row r="31" spans="1:25">
      <c r="A31" s="2"/>
      <c r="B31" s="2"/>
      <c r="C31" s="10" t="s">
        <v>49</v>
      </c>
      <c r="D31" s="10"/>
      <c r="E31" s="2"/>
      <c r="F31" s="2"/>
      <c r="G31" s="10">
        <v>1</v>
      </c>
      <c r="H31" s="10">
        <v>1</v>
      </c>
      <c r="I31" s="16">
        <f>+G31/H31*100</f>
        <v>100</v>
      </c>
      <c r="J31" s="2"/>
      <c r="K31" s="2"/>
      <c r="L31" s="2"/>
      <c r="M31" s="2"/>
      <c r="N31" s="2"/>
      <c r="O31" s="2"/>
      <c r="P31" s="2"/>
      <c r="Q31" s="10"/>
      <c r="R31" s="10"/>
      <c r="S31" s="10"/>
    </row>
    <row r="32" spans="1:25">
      <c r="A32" s="2"/>
      <c r="B32" s="2"/>
      <c r="C32" s="10" t="s">
        <v>42</v>
      </c>
      <c r="D32" s="10"/>
      <c r="E32" s="17"/>
      <c r="F32" s="17"/>
      <c r="G32" s="10">
        <v>0</v>
      </c>
      <c r="H32" s="10">
        <v>1</v>
      </c>
      <c r="I32" s="16">
        <f>+G32/H32*100</f>
        <v>0</v>
      </c>
      <c r="J32" s="2"/>
      <c r="K32" s="2"/>
      <c r="L32" s="2"/>
      <c r="M32" s="2"/>
      <c r="N32" s="2"/>
      <c r="O32" s="2"/>
      <c r="P32" s="2"/>
      <c r="Q32" s="10"/>
      <c r="R32" s="10"/>
      <c r="S32" s="10"/>
    </row>
    <row r="33" spans="1:25">
      <c r="A33" s="2"/>
      <c r="B33" s="2"/>
      <c r="C33" s="10" t="s">
        <v>55</v>
      </c>
      <c r="D33" s="10"/>
      <c r="E33" s="10"/>
      <c r="F33" s="10"/>
      <c r="G33" s="10">
        <v>0</v>
      </c>
      <c r="H33" s="10">
        <v>0</v>
      </c>
      <c r="I33" s="16"/>
      <c r="J33" s="2"/>
      <c r="K33" s="2"/>
      <c r="L33" s="2"/>
      <c r="M33" s="2"/>
      <c r="N33" s="2"/>
      <c r="O33" s="2"/>
      <c r="P33" s="2"/>
      <c r="Q33" s="10"/>
      <c r="R33" s="10"/>
      <c r="S33" s="10"/>
    </row>
    <row r="34" spans="1:25">
      <c r="A34" s="2"/>
      <c r="B34" s="2"/>
      <c r="C34" s="10" t="s">
        <v>32</v>
      </c>
      <c r="D34" s="10"/>
      <c r="E34" s="10"/>
      <c r="F34" s="10"/>
      <c r="G34" s="10">
        <v>1</v>
      </c>
      <c r="H34" s="10">
        <v>2</v>
      </c>
      <c r="I34" s="16">
        <f>+G34/H34*100</f>
        <v>50</v>
      </c>
      <c r="J34" s="2"/>
      <c r="K34" s="2"/>
      <c r="L34" s="2"/>
      <c r="M34" s="2"/>
      <c r="N34" s="2"/>
      <c r="O34" s="2"/>
      <c r="P34" s="2"/>
      <c r="Q34" s="10"/>
      <c r="R34" s="10"/>
      <c r="S34" s="10"/>
    </row>
    <row r="35" spans="1:25">
      <c r="A35" s="2"/>
      <c r="B35" s="2"/>
      <c r="C35" s="10" t="s">
        <v>12</v>
      </c>
      <c r="D35" s="10"/>
      <c r="E35" s="10"/>
      <c r="F35" s="10"/>
      <c r="G35" s="10">
        <v>1</v>
      </c>
      <c r="H35" s="10">
        <v>3</v>
      </c>
      <c r="I35" s="16">
        <f>+G35/H35*100</f>
        <v>33.333333333333329</v>
      </c>
      <c r="J35" s="2"/>
      <c r="K35" s="2"/>
      <c r="L35" s="2"/>
      <c r="M35" s="2"/>
      <c r="N35" s="2"/>
      <c r="O35" s="2"/>
      <c r="P35" s="2"/>
      <c r="Q35" s="10"/>
      <c r="R35" s="10"/>
      <c r="S35" s="10"/>
    </row>
    <row r="36" spans="1:25">
      <c r="A36" s="2"/>
      <c r="B36" s="2"/>
      <c r="C36" s="2"/>
      <c r="D36" s="2"/>
      <c r="E36" s="2"/>
      <c r="F36" s="2"/>
      <c r="G36" s="2"/>
      <c r="H36" s="15"/>
      <c r="I36" s="15"/>
      <c r="J36" s="2"/>
      <c r="K36" s="2"/>
      <c r="L36" s="2"/>
      <c r="M36" s="2"/>
      <c r="N36" s="2"/>
      <c r="O36" s="2"/>
      <c r="P36" s="2"/>
      <c r="Q36" s="10"/>
      <c r="R36" s="10"/>
      <c r="S36" s="10"/>
    </row>
    <row r="37" spans="1:25">
      <c r="A37" s="2"/>
      <c r="B37" s="2"/>
      <c r="C37" s="2"/>
      <c r="D37" s="2"/>
      <c r="E37" s="2"/>
      <c r="F37" s="2"/>
      <c r="G37" s="10">
        <f>SUM(G30:G35)</f>
        <v>3</v>
      </c>
      <c r="H37" s="10">
        <f>SUM(H30:H35)</f>
        <v>7</v>
      </c>
      <c r="I37" s="16">
        <f>+G37/H37*100</f>
        <v>42.857142857142854</v>
      </c>
      <c r="J37" s="2"/>
      <c r="K37" s="2"/>
      <c r="L37" s="2"/>
      <c r="M37" s="2"/>
      <c r="N37" s="2"/>
      <c r="O37" s="2"/>
      <c r="P37" s="2"/>
      <c r="Q37" s="10"/>
      <c r="R37" s="10"/>
      <c r="S37" s="10"/>
    </row>
    <row r="38" spans="1:25">
      <c r="A38" s="2"/>
      <c r="B38" s="2"/>
      <c r="C38" s="2"/>
      <c r="D38" s="2"/>
      <c r="E38" s="2"/>
      <c r="F38" s="2"/>
      <c r="G38" s="10"/>
      <c r="H38" s="10"/>
      <c r="I38" s="16"/>
      <c r="J38" s="2"/>
      <c r="K38" s="2"/>
      <c r="L38" s="2"/>
      <c r="M38" s="2"/>
      <c r="N38" s="2"/>
      <c r="O38" s="2"/>
      <c r="P38" s="2"/>
      <c r="Q38" s="10"/>
      <c r="R38" s="10"/>
      <c r="S38" s="10"/>
    </row>
    <row r="39" spans="1:25">
      <c r="A39" s="2"/>
      <c r="B39" s="2"/>
      <c r="C39" s="10" t="s">
        <v>17</v>
      </c>
      <c r="D39" s="10"/>
      <c r="E39" s="2"/>
      <c r="F39" s="2"/>
      <c r="G39" s="10">
        <v>2</v>
      </c>
      <c r="H39" s="10">
        <v>2</v>
      </c>
      <c r="I39" s="16">
        <f>+G39/H39*100</f>
        <v>100</v>
      </c>
      <c r="J39" s="2"/>
      <c r="K39" s="2"/>
      <c r="L39" s="2"/>
      <c r="M39" s="2"/>
      <c r="N39" s="2"/>
      <c r="O39" s="2"/>
      <c r="P39" s="2"/>
      <c r="Q39" s="10"/>
      <c r="R39" s="10"/>
      <c r="S39" s="10"/>
    </row>
    <row r="40" spans="1:25">
      <c r="A40" s="2"/>
      <c r="B40" s="2"/>
      <c r="C40" s="10"/>
      <c r="D40" s="10"/>
      <c r="E40" s="2"/>
      <c r="F40" s="2"/>
      <c r="G40" s="10"/>
      <c r="H40" s="10"/>
      <c r="I40" s="16"/>
      <c r="J40" s="2"/>
      <c r="K40" s="2"/>
      <c r="L40" s="2"/>
      <c r="M40" s="2"/>
      <c r="N40" s="2"/>
      <c r="O40" s="2"/>
      <c r="P40" s="2"/>
      <c r="Q40" s="10"/>
      <c r="R40" s="10"/>
      <c r="S40" s="10"/>
      <c r="W40" s="1" t="s">
        <v>56</v>
      </c>
    </row>
    <row r="41" spans="1:25">
      <c r="A41" s="2"/>
      <c r="B41" s="2"/>
      <c r="C41" s="10" t="s">
        <v>57</v>
      </c>
      <c r="D41" s="10"/>
      <c r="E41" s="2"/>
      <c r="F41" s="2"/>
      <c r="G41" s="10"/>
      <c r="H41" s="10"/>
      <c r="I41" s="16"/>
      <c r="J41" s="2"/>
      <c r="K41" s="2"/>
      <c r="L41" s="2"/>
      <c r="M41" s="2"/>
      <c r="N41" s="2"/>
      <c r="O41" s="2"/>
      <c r="P41" s="2"/>
      <c r="Q41" s="10"/>
      <c r="R41" s="10"/>
      <c r="S41" s="10"/>
    </row>
    <row r="42" spans="1:25">
      <c r="A42" s="2"/>
      <c r="B42" s="2"/>
      <c r="C42" s="2"/>
      <c r="D42" s="2"/>
      <c r="E42" s="2"/>
      <c r="F42" s="2"/>
      <c r="G42" s="10"/>
      <c r="H42" s="10"/>
      <c r="I42" s="16"/>
      <c r="J42" s="2"/>
      <c r="K42" s="2"/>
      <c r="L42" s="2"/>
      <c r="M42" s="2"/>
      <c r="N42" s="2"/>
      <c r="O42" s="2"/>
      <c r="P42" s="2"/>
      <c r="Q42" s="10"/>
      <c r="R42" s="10"/>
      <c r="S42" s="10"/>
    </row>
    <row r="43" spans="1:25">
      <c r="A43" s="2">
        <v>1</v>
      </c>
      <c r="B43" s="4">
        <v>47</v>
      </c>
      <c r="C43" s="4" t="s">
        <v>12</v>
      </c>
      <c r="D43" s="4" t="s">
        <v>40</v>
      </c>
      <c r="E43" s="4" t="s">
        <v>34</v>
      </c>
      <c r="F43" s="4" t="s">
        <v>19</v>
      </c>
      <c r="G43" s="7" t="s">
        <v>58</v>
      </c>
      <c r="H43" s="4">
        <v>1</v>
      </c>
      <c r="I43" s="18">
        <v>1</v>
      </c>
      <c r="J43" s="2">
        <v>1</v>
      </c>
      <c r="K43" s="2"/>
      <c r="L43" s="2"/>
      <c r="M43" s="2"/>
      <c r="N43" s="2"/>
      <c r="O43" s="2"/>
      <c r="P43" s="2"/>
      <c r="Q43" s="2"/>
      <c r="R43" s="2"/>
      <c r="S43" s="2"/>
      <c r="T43" s="2">
        <v>1</v>
      </c>
      <c r="U43" s="2"/>
      <c r="V43" s="2"/>
      <c r="W43" s="2">
        <v>1</v>
      </c>
      <c r="X43" s="2"/>
      <c r="Y43" s="2"/>
    </row>
    <row r="44" spans="1:25">
      <c r="A44" s="2">
        <v>2</v>
      </c>
      <c r="B44" s="4">
        <v>53</v>
      </c>
      <c r="C44" s="4" t="s">
        <v>12</v>
      </c>
      <c r="D44" s="4" t="s">
        <v>59</v>
      </c>
      <c r="E44" s="4" t="s">
        <v>44</v>
      </c>
      <c r="F44" s="4" t="s">
        <v>19</v>
      </c>
      <c r="G44" s="7" t="s">
        <v>60</v>
      </c>
      <c r="H44" s="4">
        <v>1</v>
      </c>
      <c r="I44" s="18">
        <v>1</v>
      </c>
      <c r="J44" s="2">
        <v>1</v>
      </c>
      <c r="K44" s="2"/>
      <c r="L44" s="2"/>
      <c r="M44" s="2"/>
      <c r="N44" s="2"/>
      <c r="O44" s="2"/>
      <c r="P44" s="2"/>
      <c r="Q44" s="2"/>
      <c r="R44" s="2"/>
      <c r="S44" s="2"/>
      <c r="T44" s="2">
        <v>1</v>
      </c>
      <c r="U44" s="2"/>
      <c r="V44" s="2"/>
      <c r="W44" s="2">
        <v>1</v>
      </c>
      <c r="X44" s="2"/>
      <c r="Y44" s="2"/>
    </row>
    <row r="45" spans="1:25">
      <c r="A45" s="2">
        <v>3</v>
      </c>
      <c r="B45" s="4">
        <v>55</v>
      </c>
      <c r="C45" s="4" t="s">
        <v>12</v>
      </c>
      <c r="D45" s="4" t="s">
        <v>28</v>
      </c>
      <c r="E45" s="4" t="s">
        <v>18</v>
      </c>
      <c r="F45" s="4" t="s">
        <v>15</v>
      </c>
      <c r="G45" s="7" t="s">
        <v>61</v>
      </c>
      <c r="H45" s="4">
        <v>0</v>
      </c>
      <c r="I45" s="18">
        <v>0</v>
      </c>
      <c r="J45" s="2">
        <v>1</v>
      </c>
      <c r="K45" s="2">
        <v>1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>
        <v>1</v>
      </c>
      <c r="X45" s="2"/>
      <c r="Y45" s="2"/>
    </row>
    <row r="46" spans="1:25">
      <c r="A46" s="2">
        <v>4</v>
      </c>
      <c r="B46" s="2">
        <v>58</v>
      </c>
      <c r="C46" s="2" t="s">
        <v>12</v>
      </c>
      <c r="D46" s="2" t="s">
        <v>62</v>
      </c>
      <c r="E46" s="2" t="s">
        <v>24</v>
      </c>
      <c r="F46" s="2" t="s">
        <v>15</v>
      </c>
      <c r="G46" s="2" t="s">
        <v>63</v>
      </c>
      <c r="H46" s="2">
        <v>0</v>
      </c>
      <c r="I46" s="2">
        <v>0</v>
      </c>
      <c r="J46" s="2">
        <v>1</v>
      </c>
      <c r="K46" s="2"/>
      <c r="L46" s="2"/>
      <c r="M46" s="2"/>
      <c r="N46" s="2">
        <v>1</v>
      </c>
      <c r="O46" s="2"/>
      <c r="P46" s="2"/>
      <c r="Q46" s="2"/>
      <c r="R46" s="2"/>
      <c r="S46" s="2"/>
      <c r="T46" s="2"/>
      <c r="U46" s="2"/>
      <c r="V46" s="2"/>
      <c r="W46" s="2"/>
      <c r="X46" s="2">
        <v>1</v>
      </c>
      <c r="Y46" s="2"/>
    </row>
    <row r="47" spans="1:25">
      <c r="A47" s="2">
        <v>5</v>
      </c>
      <c r="B47" s="8">
        <v>61</v>
      </c>
      <c r="C47" s="8" t="s">
        <v>55</v>
      </c>
      <c r="D47" s="8" t="s">
        <v>38</v>
      </c>
      <c r="E47" s="8" t="s">
        <v>64</v>
      </c>
      <c r="F47" s="8" t="s">
        <v>15</v>
      </c>
      <c r="G47" s="9" t="s">
        <v>65</v>
      </c>
      <c r="H47" s="8">
        <v>0</v>
      </c>
      <c r="I47" s="19">
        <v>0</v>
      </c>
      <c r="J47" s="10">
        <v>3</v>
      </c>
      <c r="K47" s="10"/>
      <c r="L47" s="10"/>
      <c r="M47" s="10"/>
      <c r="N47" s="10"/>
      <c r="O47" s="10"/>
      <c r="P47" s="10">
        <v>1</v>
      </c>
      <c r="Q47" s="10"/>
      <c r="R47" s="10"/>
      <c r="S47" s="10"/>
      <c r="T47" s="10"/>
      <c r="U47" s="10"/>
      <c r="V47" s="10"/>
      <c r="W47" s="10"/>
      <c r="X47" s="10"/>
      <c r="Y47" s="10"/>
    </row>
    <row r="48" spans="1:25">
      <c r="A48" s="2">
        <v>6</v>
      </c>
      <c r="B48" s="8">
        <v>61</v>
      </c>
      <c r="C48" s="8" t="s">
        <v>49</v>
      </c>
      <c r="D48" s="8" t="s">
        <v>64</v>
      </c>
      <c r="E48" s="8"/>
      <c r="F48" s="8" t="s">
        <v>15</v>
      </c>
      <c r="G48" s="9" t="s">
        <v>66</v>
      </c>
      <c r="H48" s="8">
        <v>0</v>
      </c>
      <c r="I48" s="19">
        <v>0</v>
      </c>
      <c r="J48" s="10">
        <v>2</v>
      </c>
      <c r="K48" s="10"/>
      <c r="L48" s="10"/>
      <c r="M48" s="10"/>
      <c r="N48" s="10"/>
      <c r="O48" s="10">
        <v>1</v>
      </c>
      <c r="P48" s="10"/>
      <c r="Q48" s="10"/>
      <c r="R48" s="10"/>
      <c r="S48" s="10"/>
      <c r="T48" s="10"/>
      <c r="U48" s="10"/>
      <c r="V48" s="10"/>
      <c r="W48" s="10"/>
      <c r="X48" s="10">
        <v>1</v>
      </c>
      <c r="Y48" s="10"/>
    </row>
    <row r="49" spans="1:25">
      <c r="A49" s="2">
        <v>7</v>
      </c>
      <c r="B49" s="8">
        <v>62</v>
      </c>
      <c r="C49" s="8" t="s">
        <v>32</v>
      </c>
      <c r="D49" s="8"/>
      <c r="E49" s="8"/>
      <c r="F49" s="8" t="s">
        <v>15</v>
      </c>
      <c r="G49" s="9" t="s">
        <v>67</v>
      </c>
      <c r="H49" s="8">
        <v>0</v>
      </c>
      <c r="I49" s="19">
        <v>0</v>
      </c>
      <c r="J49" s="10">
        <v>3</v>
      </c>
      <c r="K49" s="10"/>
      <c r="L49" s="10"/>
      <c r="M49" s="10"/>
      <c r="N49" s="10"/>
      <c r="O49" s="10"/>
      <c r="P49" s="10">
        <v>1</v>
      </c>
      <c r="Q49" s="10"/>
      <c r="R49" s="10"/>
      <c r="S49" s="10"/>
      <c r="T49" s="10"/>
      <c r="U49" s="10"/>
      <c r="V49" s="10"/>
      <c r="W49" s="10"/>
      <c r="X49" s="10"/>
      <c r="Y49" s="10"/>
    </row>
    <row r="50" spans="1:25">
      <c r="A50" s="2">
        <v>8</v>
      </c>
      <c r="B50" s="4">
        <v>63</v>
      </c>
      <c r="C50" s="4" t="s">
        <v>17</v>
      </c>
      <c r="D50" s="4" t="s">
        <v>18</v>
      </c>
      <c r="E50" s="4"/>
      <c r="F50" s="4" t="s">
        <v>19</v>
      </c>
      <c r="G50" s="7"/>
      <c r="H50" s="4">
        <v>1</v>
      </c>
      <c r="I50" s="18">
        <v>1</v>
      </c>
      <c r="J50" s="2">
        <v>1</v>
      </c>
      <c r="K50" s="2"/>
      <c r="L50" s="2"/>
      <c r="M50" s="2"/>
      <c r="N50" s="2"/>
      <c r="O50" s="2"/>
      <c r="P50" s="2"/>
      <c r="Q50" s="2">
        <v>1</v>
      </c>
      <c r="R50" s="2"/>
      <c r="S50" s="2"/>
      <c r="T50" s="2"/>
      <c r="U50" s="2"/>
      <c r="V50" s="2"/>
      <c r="W50" s="2"/>
      <c r="X50" s="2"/>
      <c r="Y50" s="2"/>
    </row>
    <row r="51" spans="1:25">
      <c r="A51" s="2">
        <v>9</v>
      </c>
      <c r="B51" s="8">
        <v>66</v>
      </c>
      <c r="C51" s="8" t="s">
        <v>55</v>
      </c>
      <c r="D51" s="8" t="s">
        <v>68</v>
      </c>
      <c r="E51" s="8" t="s">
        <v>62</v>
      </c>
      <c r="F51" s="8" t="s">
        <v>15</v>
      </c>
      <c r="G51" s="9" t="s">
        <v>69</v>
      </c>
      <c r="H51" s="8">
        <v>0</v>
      </c>
      <c r="I51" s="19">
        <v>0</v>
      </c>
      <c r="J51" s="10">
        <v>3</v>
      </c>
      <c r="K51" s="10"/>
      <c r="L51" s="10"/>
      <c r="M51" s="10">
        <v>1</v>
      </c>
      <c r="N51" s="10"/>
      <c r="O51" s="10"/>
      <c r="P51" s="10"/>
      <c r="Q51" s="10"/>
      <c r="R51" s="10"/>
      <c r="S51" s="10"/>
      <c r="T51" s="10"/>
      <c r="U51" s="10"/>
      <c r="V51" s="10"/>
      <c r="W51" s="10">
        <v>1</v>
      </c>
      <c r="X51" s="10"/>
      <c r="Y51" s="10"/>
    </row>
    <row r="52" spans="1:25">
      <c r="A52" s="2">
        <v>10</v>
      </c>
      <c r="B52" s="8">
        <v>66</v>
      </c>
      <c r="C52" s="8" t="s">
        <v>49</v>
      </c>
      <c r="D52" s="8" t="s">
        <v>68</v>
      </c>
      <c r="E52" s="8"/>
      <c r="F52" s="8" t="s">
        <v>15</v>
      </c>
      <c r="G52" s="9" t="s">
        <v>70</v>
      </c>
      <c r="H52" s="8">
        <v>0</v>
      </c>
      <c r="I52" s="19">
        <v>0</v>
      </c>
      <c r="J52" s="10">
        <v>2</v>
      </c>
      <c r="K52" s="10"/>
      <c r="L52" s="10">
        <v>1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>
      <c r="A53" s="2">
        <v>11</v>
      </c>
      <c r="B53" s="8">
        <v>66</v>
      </c>
      <c r="C53" s="8" t="s">
        <v>49</v>
      </c>
      <c r="D53" s="8" t="s">
        <v>62</v>
      </c>
      <c r="E53" s="8"/>
      <c r="F53" s="8" t="s">
        <v>19</v>
      </c>
      <c r="G53" s="9" t="s">
        <v>71</v>
      </c>
      <c r="H53" s="8">
        <v>1</v>
      </c>
      <c r="I53" s="19">
        <v>2</v>
      </c>
      <c r="J53" s="10">
        <v>2</v>
      </c>
      <c r="K53" s="10"/>
      <c r="L53" s="10"/>
      <c r="M53" s="10"/>
      <c r="N53" s="10"/>
      <c r="O53" s="10"/>
      <c r="P53" s="10"/>
      <c r="Q53" s="10"/>
      <c r="R53" s="10">
        <v>1</v>
      </c>
      <c r="S53" s="10"/>
      <c r="T53" s="10"/>
      <c r="U53" s="10"/>
      <c r="V53" s="10"/>
      <c r="W53" s="10"/>
      <c r="X53" s="10"/>
      <c r="Y53" s="10"/>
    </row>
    <row r="54" spans="1:25">
      <c r="A54" s="2">
        <v>12</v>
      </c>
      <c r="B54" s="4">
        <v>68</v>
      </c>
      <c r="C54" s="4" t="s">
        <v>12</v>
      </c>
      <c r="D54" s="4" t="s">
        <v>44</v>
      </c>
      <c r="E54" s="4" t="s">
        <v>40</v>
      </c>
      <c r="F54" s="4" t="s">
        <v>19</v>
      </c>
      <c r="G54" s="7" t="s">
        <v>72</v>
      </c>
      <c r="H54" s="4">
        <v>1</v>
      </c>
      <c r="I54" s="18">
        <v>1</v>
      </c>
      <c r="J54" s="2">
        <v>1</v>
      </c>
      <c r="K54" s="2"/>
      <c r="L54" s="2"/>
      <c r="M54" s="2"/>
      <c r="N54" s="2"/>
      <c r="O54" s="2"/>
      <c r="P54" s="2"/>
      <c r="Q54" s="2">
        <v>1</v>
      </c>
      <c r="R54" s="2"/>
      <c r="S54" s="2"/>
      <c r="T54" s="2"/>
      <c r="U54" s="2"/>
      <c r="V54" s="2"/>
      <c r="W54" s="2"/>
      <c r="X54" s="2">
        <v>1</v>
      </c>
      <c r="Y54" s="2"/>
    </row>
    <row r="55" spans="1:25">
      <c r="A55" s="2">
        <v>13</v>
      </c>
      <c r="B55" s="27">
        <v>70</v>
      </c>
      <c r="C55" s="27" t="s">
        <v>12</v>
      </c>
      <c r="D55" s="27"/>
      <c r="E55" s="27"/>
      <c r="F55" s="27" t="s">
        <v>15</v>
      </c>
      <c r="G55" s="28" t="s">
        <v>73</v>
      </c>
      <c r="H55" s="27">
        <v>0</v>
      </c>
      <c r="I55" s="29">
        <v>0</v>
      </c>
      <c r="J55" s="30">
        <v>1</v>
      </c>
      <c r="K55" s="10">
        <v>1</v>
      </c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>
      <c r="A56" s="2">
        <v>14</v>
      </c>
      <c r="B56" s="4">
        <v>72</v>
      </c>
      <c r="C56" s="4" t="s">
        <v>12</v>
      </c>
      <c r="D56" s="4" t="s">
        <v>25</v>
      </c>
      <c r="E56" s="4"/>
      <c r="F56" s="4" t="s">
        <v>15</v>
      </c>
      <c r="G56" s="7" t="s">
        <v>74</v>
      </c>
      <c r="H56" s="4">
        <v>0</v>
      </c>
      <c r="I56" s="18">
        <v>0</v>
      </c>
      <c r="J56" s="2">
        <v>1</v>
      </c>
      <c r="K56" s="2"/>
      <c r="L56" s="2"/>
      <c r="M56" s="2"/>
      <c r="N56" s="2">
        <v>1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>
      <c r="A57" s="2">
        <v>15</v>
      </c>
      <c r="B57" s="8">
        <v>74</v>
      </c>
      <c r="C57" s="8" t="s">
        <v>55</v>
      </c>
      <c r="D57" s="8" t="s">
        <v>68</v>
      </c>
      <c r="E57" s="8" t="s">
        <v>36</v>
      </c>
      <c r="F57" s="8" t="s">
        <v>15</v>
      </c>
      <c r="G57" s="9" t="s">
        <v>75</v>
      </c>
      <c r="H57" s="8">
        <v>0</v>
      </c>
      <c r="I57" s="19">
        <v>0</v>
      </c>
      <c r="J57" s="10">
        <v>3</v>
      </c>
      <c r="K57" s="10"/>
      <c r="L57" s="10"/>
      <c r="M57" s="10">
        <v>1</v>
      </c>
      <c r="N57" s="10"/>
      <c r="O57" s="10"/>
      <c r="P57" s="10"/>
      <c r="Q57" s="10"/>
      <c r="R57" s="10"/>
      <c r="S57" s="10"/>
      <c r="T57" s="10"/>
      <c r="U57" s="10"/>
      <c r="V57" s="10"/>
      <c r="W57" s="10">
        <v>1</v>
      </c>
      <c r="X57" s="10"/>
      <c r="Y57" s="10"/>
    </row>
    <row r="58" spans="1:25">
      <c r="A58" s="2">
        <v>16</v>
      </c>
      <c r="B58" s="10">
        <v>74</v>
      </c>
      <c r="C58" s="10" t="s">
        <v>42</v>
      </c>
      <c r="D58" s="10" t="s">
        <v>68</v>
      </c>
      <c r="E58" s="10"/>
      <c r="F58" s="10" t="s">
        <v>15</v>
      </c>
      <c r="G58" s="10" t="s">
        <v>76</v>
      </c>
      <c r="H58" s="10">
        <v>0</v>
      </c>
      <c r="I58" s="10">
        <v>0</v>
      </c>
      <c r="J58" s="10">
        <v>3</v>
      </c>
      <c r="K58" s="10"/>
      <c r="L58" s="10"/>
      <c r="M58" s="10">
        <v>1</v>
      </c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>
      <c r="A59" s="2">
        <v>17</v>
      </c>
      <c r="B59" s="8">
        <v>74</v>
      </c>
      <c r="C59" s="8" t="s">
        <v>55</v>
      </c>
      <c r="D59" s="8" t="s">
        <v>68</v>
      </c>
      <c r="E59" s="8"/>
      <c r="F59" s="8" t="s">
        <v>15</v>
      </c>
      <c r="G59" s="9" t="s">
        <v>77</v>
      </c>
      <c r="H59" s="8">
        <v>0</v>
      </c>
      <c r="I59" s="19">
        <v>0</v>
      </c>
      <c r="J59" s="10">
        <v>3</v>
      </c>
      <c r="K59" s="10"/>
      <c r="L59" s="10"/>
      <c r="M59" s="10">
        <v>1</v>
      </c>
      <c r="N59" s="10"/>
      <c r="O59" s="10"/>
      <c r="P59" s="10"/>
      <c r="Q59" s="10"/>
      <c r="R59" s="10"/>
      <c r="S59" s="10"/>
      <c r="T59" s="10"/>
      <c r="U59" s="10"/>
      <c r="V59" s="10"/>
      <c r="W59" s="10">
        <v>1</v>
      </c>
      <c r="X59" s="10"/>
      <c r="Y59" s="10"/>
    </row>
    <row r="60" spans="1:25">
      <c r="A60" s="2">
        <v>18</v>
      </c>
      <c r="B60" s="8">
        <v>74</v>
      </c>
      <c r="C60" s="8" t="s">
        <v>17</v>
      </c>
      <c r="D60" s="8" t="s">
        <v>18</v>
      </c>
      <c r="E60" s="8"/>
      <c r="F60" s="8" t="s">
        <v>15</v>
      </c>
      <c r="G60" s="9" t="s">
        <v>78</v>
      </c>
      <c r="H60" s="8">
        <v>0</v>
      </c>
      <c r="I60" s="19">
        <v>0</v>
      </c>
      <c r="J60" s="10">
        <v>1</v>
      </c>
      <c r="K60" s="10">
        <v>1</v>
      </c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>
      <c r="A61" s="2">
        <v>19</v>
      </c>
      <c r="B61" s="8">
        <v>74</v>
      </c>
      <c r="C61" s="8" t="s">
        <v>32</v>
      </c>
      <c r="D61" s="8"/>
      <c r="E61" s="8"/>
      <c r="F61" s="8" t="s">
        <v>15</v>
      </c>
      <c r="G61" s="9" t="s">
        <v>79</v>
      </c>
      <c r="H61" s="8">
        <v>0</v>
      </c>
      <c r="I61" s="19">
        <v>0</v>
      </c>
      <c r="J61" s="10">
        <v>3</v>
      </c>
      <c r="K61" s="10"/>
      <c r="L61" s="10"/>
      <c r="M61" s="10">
        <v>1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>
      <c r="A62" s="2">
        <v>20</v>
      </c>
      <c r="B62" s="31">
        <v>77</v>
      </c>
      <c r="C62" s="31" t="s">
        <v>55</v>
      </c>
      <c r="D62" s="31"/>
      <c r="E62" s="31"/>
      <c r="F62" s="31" t="s">
        <v>19</v>
      </c>
      <c r="G62" s="32" t="s">
        <v>80</v>
      </c>
      <c r="H62" s="31">
        <v>1</v>
      </c>
      <c r="I62" s="33">
        <v>3</v>
      </c>
      <c r="J62" s="34">
        <v>3</v>
      </c>
      <c r="K62" s="2"/>
      <c r="L62" s="2"/>
      <c r="M62" s="2"/>
      <c r="N62" s="2"/>
      <c r="O62" s="2"/>
      <c r="P62" s="2"/>
      <c r="Q62" s="2"/>
      <c r="R62" s="2"/>
      <c r="S62" s="2">
        <v>1</v>
      </c>
      <c r="T62" s="2"/>
      <c r="U62" s="2"/>
      <c r="V62" s="2"/>
      <c r="W62" s="2"/>
      <c r="X62" s="2"/>
      <c r="Y62" s="2"/>
    </row>
    <row r="63" spans="1:25">
      <c r="A63" s="2">
        <v>21</v>
      </c>
      <c r="B63" s="31">
        <v>78</v>
      </c>
      <c r="C63" s="31" t="s">
        <v>55</v>
      </c>
      <c r="D63" s="31"/>
      <c r="E63" s="31"/>
      <c r="F63" s="31" t="s">
        <v>19</v>
      </c>
      <c r="G63" s="32" t="s">
        <v>81</v>
      </c>
      <c r="H63" s="31">
        <v>1</v>
      </c>
      <c r="I63" s="33">
        <v>3</v>
      </c>
      <c r="J63" s="34">
        <v>3</v>
      </c>
      <c r="K63" s="2"/>
      <c r="L63" s="2"/>
      <c r="M63" s="2"/>
      <c r="N63" s="2"/>
      <c r="O63" s="2"/>
      <c r="P63" s="2"/>
      <c r="Q63" s="2"/>
      <c r="R63" s="2"/>
      <c r="S63" s="2">
        <v>1</v>
      </c>
      <c r="T63" s="2"/>
      <c r="U63" s="2"/>
      <c r="V63" s="2"/>
      <c r="W63" s="2"/>
      <c r="X63" s="2"/>
      <c r="Y63" s="2"/>
    </row>
    <row r="64" spans="1:25">
      <c r="A64" s="2">
        <v>22</v>
      </c>
      <c r="B64" s="4">
        <v>79</v>
      </c>
      <c r="C64" s="4" t="s">
        <v>12</v>
      </c>
      <c r="D64" s="4" t="s">
        <v>18</v>
      </c>
      <c r="E64" s="4" t="s">
        <v>47</v>
      </c>
      <c r="F64" s="4" t="s">
        <v>19</v>
      </c>
      <c r="G64" s="7" t="s">
        <v>72</v>
      </c>
      <c r="H64" s="4">
        <v>1</v>
      </c>
      <c r="I64" s="18">
        <v>1</v>
      </c>
      <c r="J64" s="2">
        <v>1</v>
      </c>
      <c r="K64" s="2"/>
      <c r="L64" s="2"/>
      <c r="M64" s="2"/>
      <c r="N64" s="2"/>
      <c r="O64" s="2"/>
      <c r="P64" s="2"/>
      <c r="Q64" s="2">
        <v>1</v>
      </c>
      <c r="R64" s="2"/>
      <c r="S64" s="2"/>
      <c r="T64" s="2"/>
      <c r="U64" s="2"/>
      <c r="V64" s="2"/>
      <c r="W64" s="2"/>
      <c r="X64" s="2"/>
      <c r="Y64" s="2"/>
    </row>
    <row r="65" spans="1:25">
      <c r="A65" s="2">
        <v>23</v>
      </c>
      <c r="B65" s="8">
        <v>81</v>
      </c>
      <c r="C65" s="8" t="s">
        <v>49</v>
      </c>
      <c r="D65" s="8" t="s">
        <v>82</v>
      </c>
      <c r="E65" s="8"/>
      <c r="F65" s="8" t="s">
        <v>19</v>
      </c>
      <c r="G65" s="9" t="s">
        <v>83</v>
      </c>
      <c r="H65" s="8">
        <v>1</v>
      </c>
      <c r="I65" s="19">
        <v>2</v>
      </c>
      <c r="J65" s="10">
        <v>2</v>
      </c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>
        <v>1</v>
      </c>
      <c r="V65" s="10"/>
      <c r="W65" s="10"/>
      <c r="X65" s="10"/>
      <c r="Y65" s="10"/>
    </row>
    <row r="66" spans="1:25">
      <c r="A66" s="2">
        <v>24</v>
      </c>
      <c r="B66" s="4">
        <v>82</v>
      </c>
      <c r="C66" s="4" t="s">
        <v>12</v>
      </c>
      <c r="D66" s="4" t="s">
        <v>62</v>
      </c>
      <c r="E66" s="4" t="s">
        <v>24</v>
      </c>
      <c r="F66" s="4" t="s">
        <v>19</v>
      </c>
      <c r="G66" s="7" t="s">
        <v>84</v>
      </c>
      <c r="H66" s="4">
        <v>1</v>
      </c>
      <c r="I66" s="18">
        <v>1</v>
      </c>
      <c r="J66" s="2">
        <v>1</v>
      </c>
      <c r="K66" s="2"/>
      <c r="L66" s="2"/>
      <c r="M66" s="2"/>
      <c r="N66" s="2"/>
      <c r="O66" s="2"/>
      <c r="P66" s="2"/>
      <c r="Q66" s="2">
        <v>1</v>
      </c>
      <c r="R66" s="2"/>
      <c r="S66" s="2"/>
      <c r="T66" s="2"/>
      <c r="U66" s="2"/>
      <c r="V66" s="2"/>
      <c r="W66" s="2"/>
      <c r="X66" s="2"/>
      <c r="Y66" s="2"/>
    </row>
    <row r="67" spans="1:25" ht="14.25">
      <c r="A67" s="10">
        <v>25</v>
      </c>
      <c r="B67" s="8">
        <v>82</v>
      </c>
      <c r="C67" s="8" t="s">
        <v>85</v>
      </c>
      <c r="D67" s="8" t="s">
        <v>62</v>
      </c>
      <c r="E67" s="8"/>
      <c r="F67" s="8" t="s">
        <v>15</v>
      </c>
      <c r="G67" s="9" t="s">
        <v>86</v>
      </c>
      <c r="H67" s="8">
        <v>0</v>
      </c>
      <c r="I67" s="19">
        <v>0</v>
      </c>
      <c r="J67" s="10">
        <v>2</v>
      </c>
      <c r="K67" s="10"/>
      <c r="L67" s="10">
        <v>1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>
      <c r="A68" s="2">
        <v>26</v>
      </c>
      <c r="B68" s="4">
        <v>86</v>
      </c>
      <c r="C68" s="4" t="s">
        <v>12</v>
      </c>
      <c r="D68" s="4" t="s">
        <v>18</v>
      </c>
      <c r="E68" s="4" t="s">
        <v>68</v>
      </c>
      <c r="F68" s="4" t="s">
        <v>19</v>
      </c>
      <c r="G68" s="7" t="s">
        <v>87</v>
      </c>
      <c r="H68" s="4">
        <v>1</v>
      </c>
      <c r="I68" s="18">
        <v>1</v>
      </c>
      <c r="J68" s="2">
        <v>1</v>
      </c>
      <c r="K68" s="2"/>
      <c r="L68" s="2"/>
      <c r="M68" s="2"/>
      <c r="N68" s="2"/>
      <c r="O68" s="2"/>
      <c r="P68" s="2"/>
      <c r="Q68" s="2">
        <v>1</v>
      </c>
      <c r="R68" s="2"/>
      <c r="S68" s="2"/>
      <c r="T68" s="2"/>
      <c r="U68" s="2"/>
      <c r="V68" s="2"/>
      <c r="W68" s="2"/>
      <c r="X68" s="2">
        <v>1</v>
      </c>
      <c r="Y68" s="2"/>
    </row>
    <row r="69" spans="1:25">
      <c r="A69" s="2">
        <v>27</v>
      </c>
      <c r="B69" s="4" t="s">
        <v>88</v>
      </c>
      <c r="C69" s="4" t="s">
        <v>12</v>
      </c>
      <c r="D69" s="4" t="s">
        <v>34</v>
      </c>
      <c r="E69" s="4" t="s">
        <v>28</v>
      </c>
      <c r="F69" s="4" t="s">
        <v>19</v>
      </c>
      <c r="G69" s="7" t="s">
        <v>89</v>
      </c>
      <c r="H69" s="4">
        <v>1</v>
      </c>
      <c r="I69" s="18">
        <v>1</v>
      </c>
      <c r="J69" s="2">
        <v>1</v>
      </c>
      <c r="K69" s="2"/>
      <c r="L69" s="2"/>
      <c r="M69" s="2"/>
      <c r="N69" s="2"/>
      <c r="O69" s="2"/>
      <c r="P69" s="2"/>
      <c r="Q69" s="2">
        <v>1</v>
      </c>
      <c r="R69" s="2"/>
      <c r="S69" s="2"/>
      <c r="T69" s="2"/>
      <c r="U69" s="2"/>
      <c r="V69" s="2"/>
      <c r="W69" s="2"/>
      <c r="X69" s="2">
        <v>1</v>
      </c>
      <c r="Y69" s="2"/>
    </row>
    <row r="70" spans="1:25">
      <c r="A70" s="2">
        <v>28</v>
      </c>
      <c r="B70" s="4" t="s">
        <v>88</v>
      </c>
      <c r="C70" s="4" t="s">
        <v>49</v>
      </c>
      <c r="D70" s="4" t="s">
        <v>34</v>
      </c>
      <c r="E70" s="4"/>
      <c r="F70" s="4" t="s">
        <v>19</v>
      </c>
      <c r="G70" s="7" t="s">
        <v>90</v>
      </c>
      <c r="H70" s="4">
        <v>1</v>
      </c>
      <c r="I70" s="18">
        <v>2</v>
      </c>
      <c r="J70" s="2">
        <v>2</v>
      </c>
      <c r="K70" s="2"/>
      <c r="L70" s="2"/>
      <c r="M70" s="2"/>
      <c r="N70" s="2"/>
      <c r="O70" s="2"/>
      <c r="P70" s="2"/>
      <c r="Q70" s="2"/>
      <c r="R70" s="2">
        <v>1</v>
      </c>
      <c r="S70" s="2"/>
      <c r="T70" s="2"/>
      <c r="U70" s="2"/>
      <c r="V70" s="2"/>
      <c r="W70" s="2"/>
      <c r="X70" s="2"/>
      <c r="Y70" s="2"/>
    </row>
    <row r="71" spans="1:25">
      <c r="A71" s="2">
        <v>29</v>
      </c>
      <c r="B71" s="4" t="s">
        <v>91</v>
      </c>
      <c r="C71" s="4" t="s">
        <v>12</v>
      </c>
      <c r="D71" s="4" t="s">
        <v>38</v>
      </c>
      <c r="E71" s="4" t="s">
        <v>64</v>
      </c>
      <c r="F71" s="4" t="s">
        <v>15</v>
      </c>
      <c r="G71" s="7" t="s">
        <v>92</v>
      </c>
      <c r="H71" s="4">
        <v>0</v>
      </c>
      <c r="I71" s="18">
        <v>0</v>
      </c>
      <c r="J71" s="2">
        <v>1</v>
      </c>
      <c r="K71" s="2"/>
      <c r="L71" s="2"/>
      <c r="M71" s="2"/>
      <c r="N71" s="2">
        <v>1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>
      <c r="A72" s="2">
        <v>30</v>
      </c>
      <c r="B72" s="4" t="s">
        <v>93</v>
      </c>
      <c r="C72" s="4" t="s">
        <v>12</v>
      </c>
      <c r="D72" s="4" t="s">
        <v>94</v>
      </c>
      <c r="E72" s="4" t="s">
        <v>40</v>
      </c>
      <c r="F72" s="4" t="s">
        <v>15</v>
      </c>
      <c r="G72" s="7" t="s">
        <v>63</v>
      </c>
      <c r="H72" s="4">
        <v>0</v>
      </c>
      <c r="I72" s="18">
        <v>0</v>
      </c>
      <c r="J72" s="2">
        <v>1</v>
      </c>
      <c r="K72" s="2"/>
      <c r="L72" s="2"/>
      <c r="M72" s="2"/>
      <c r="N72" s="2">
        <v>1</v>
      </c>
      <c r="O72" s="2"/>
      <c r="P72" s="2"/>
      <c r="Q72" s="2"/>
      <c r="R72" s="2"/>
      <c r="S72" s="2"/>
      <c r="T72" s="2"/>
      <c r="U72" s="2"/>
      <c r="V72" s="2"/>
      <c r="W72" s="2"/>
      <c r="X72" s="2">
        <v>1</v>
      </c>
      <c r="Y72" s="2"/>
    </row>
    <row r="73" spans="1:25">
      <c r="A73" s="2">
        <v>31</v>
      </c>
      <c r="B73" s="4" t="s">
        <v>93</v>
      </c>
      <c r="C73" s="4" t="s">
        <v>12</v>
      </c>
      <c r="D73" s="4" t="s">
        <v>94</v>
      </c>
      <c r="E73" s="4"/>
      <c r="F73" s="4" t="s">
        <v>19</v>
      </c>
      <c r="G73" s="7" t="s">
        <v>95</v>
      </c>
      <c r="H73" s="4">
        <v>1</v>
      </c>
      <c r="I73" s="18">
        <v>1</v>
      </c>
      <c r="J73" s="2">
        <v>1</v>
      </c>
      <c r="K73" s="2"/>
      <c r="L73" s="2"/>
      <c r="M73" s="2"/>
      <c r="N73" s="2"/>
      <c r="O73" s="2"/>
      <c r="P73" s="2"/>
      <c r="Q73" s="2">
        <v>1</v>
      </c>
      <c r="R73" s="2"/>
      <c r="S73" s="2"/>
      <c r="T73" s="2"/>
      <c r="U73" s="2"/>
      <c r="V73" s="2"/>
      <c r="W73" s="2"/>
      <c r="X73" s="2"/>
      <c r="Y73" s="2"/>
    </row>
    <row r="74" spans="1:25">
      <c r="A74" s="2">
        <v>32</v>
      </c>
      <c r="B74" s="4" t="s">
        <v>96</v>
      </c>
      <c r="C74" s="4" t="s">
        <v>12</v>
      </c>
      <c r="D74" s="4" t="s">
        <v>14</v>
      </c>
      <c r="E74" s="4" t="s">
        <v>97</v>
      </c>
      <c r="F74" s="4" t="s">
        <v>19</v>
      </c>
      <c r="G74" s="7" t="s">
        <v>98</v>
      </c>
      <c r="H74" s="4">
        <v>1</v>
      </c>
      <c r="I74" s="18">
        <v>1</v>
      </c>
      <c r="J74" s="2">
        <v>1</v>
      </c>
      <c r="K74" s="2"/>
      <c r="L74" s="2"/>
      <c r="M74" s="2"/>
      <c r="N74" s="2"/>
      <c r="O74" s="2"/>
      <c r="P74" s="2"/>
      <c r="Q74" s="2">
        <v>1</v>
      </c>
      <c r="R74" s="2"/>
      <c r="S74" s="2"/>
      <c r="T74" s="2"/>
      <c r="U74" s="2"/>
      <c r="V74" s="2"/>
      <c r="W74" s="2"/>
      <c r="X74" s="2">
        <v>1</v>
      </c>
      <c r="Y74" s="2"/>
    </row>
    <row r="75" spans="1:25">
      <c r="A75" s="2"/>
      <c r="B75" s="4"/>
      <c r="C75" s="4"/>
      <c r="D75" s="4"/>
      <c r="E75" s="4"/>
      <c r="F75" s="4"/>
      <c r="G75" s="7"/>
      <c r="H75" s="4"/>
      <c r="I75" s="18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10"/>
      <c r="X75" s="10"/>
      <c r="Y75" s="10"/>
    </row>
    <row r="76" spans="1:25">
      <c r="A76" s="2"/>
      <c r="B76" s="2"/>
      <c r="C76" s="2"/>
      <c r="D76" s="2"/>
      <c r="E76" s="10" t="s">
        <v>99</v>
      </c>
      <c r="F76" s="10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25">
      <c r="C77" s="2" t="s">
        <v>100</v>
      </c>
      <c r="D77" s="2"/>
      <c r="H77" s="1">
        <f t="shared" ref="H77:X77" si="1">SUM(H43:H75)</f>
        <v>15</v>
      </c>
      <c r="I77" s="1">
        <f t="shared" si="1"/>
        <v>22</v>
      </c>
      <c r="J77" s="1">
        <f t="shared" si="1"/>
        <v>56</v>
      </c>
      <c r="K77" s="1">
        <f t="shared" si="1"/>
        <v>3</v>
      </c>
      <c r="L77" s="1">
        <f t="shared" si="1"/>
        <v>2</v>
      </c>
      <c r="M77" s="1">
        <f t="shared" si="1"/>
        <v>5</v>
      </c>
      <c r="N77" s="1">
        <f t="shared" si="1"/>
        <v>4</v>
      </c>
      <c r="O77" s="1">
        <f t="shared" si="1"/>
        <v>1</v>
      </c>
      <c r="P77" s="1">
        <f t="shared" si="1"/>
        <v>2</v>
      </c>
      <c r="Q77" s="1">
        <f t="shared" si="1"/>
        <v>8</v>
      </c>
      <c r="R77" s="1">
        <f t="shared" si="1"/>
        <v>2</v>
      </c>
      <c r="S77" s="1">
        <f t="shared" si="1"/>
        <v>2</v>
      </c>
      <c r="T77" s="1">
        <f t="shared" si="1"/>
        <v>2</v>
      </c>
      <c r="U77" s="1">
        <f t="shared" si="1"/>
        <v>1</v>
      </c>
      <c r="V77" s="1">
        <f t="shared" si="1"/>
        <v>0</v>
      </c>
      <c r="W77" s="1">
        <f t="shared" si="1"/>
        <v>6</v>
      </c>
      <c r="X77" s="1">
        <f t="shared" si="1"/>
        <v>7</v>
      </c>
    </row>
    <row r="78" spans="1:25">
      <c r="C78" s="2" t="s">
        <v>101</v>
      </c>
      <c r="D78" s="2"/>
      <c r="E78" s="20" t="s">
        <v>54</v>
      </c>
      <c r="F78" s="20"/>
      <c r="G78" s="21"/>
      <c r="H78" s="15">
        <f>+H77/32</f>
        <v>0.46875</v>
      </c>
      <c r="I78" s="15">
        <f>+I77/J77</f>
        <v>0.39285714285714285</v>
      </c>
    </row>
    <row r="80" spans="1:25">
      <c r="C80" s="10" t="s">
        <v>49</v>
      </c>
      <c r="D80" s="10"/>
      <c r="E80" s="2"/>
      <c r="F80" s="2"/>
      <c r="G80" s="10">
        <v>3</v>
      </c>
      <c r="H80" s="10">
        <v>6</v>
      </c>
      <c r="I80" s="16">
        <f>+G80/H80*100</f>
        <v>50</v>
      </c>
      <c r="W80" s="2"/>
      <c r="Y80" s="22"/>
    </row>
    <row r="81" spans="3:24">
      <c r="C81" s="10" t="s">
        <v>42</v>
      </c>
      <c r="D81" s="10"/>
      <c r="E81" s="17"/>
      <c r="F81" s="17"/>
      <c r="G81" s="10">
        <v>0</v>
      </c>
      <c r="H81" s="10">
        <v>1</v>
      </c>
      <c r="I81" s="16">
        <f>+G81/H81*100</f>
        <v>0</v>
      </c>
      <c r="W81" s="2"/>
      <c r="X81" s="23"/>
    </row>
    <row r="82" spans="3:24">
      <c r="C82" s="10" t="s">
        <v>55</v>
      </c>
      <c r="D82" s="10"/>
      <c r="E82" s="10"/>
      <c r="F82" s="10"/>
      <c r="G82" s="10">
        <v>2</v>
      </c>
      <c r="H82" s="10">
        <v>6</v>
      </c>
      <c r="I82" s="16">
        <f>+G82/H82*100</f>
        <v>33.333333333333329</v>
      </c>
      <c r="W82" s="2"/>
      <c r="X82" s="23"/>
    </row>
    <row r="83" spans="3:24">
      <c r="C83" s="10" t="s">
        <v>32</v>
      </c>
      <c r="D83" s="10"/>
      <c r="E83" s="10"/>
      <c r="F83" s="10"/>
      <c r="G83" s="10">
        <v>0</v>
      </c>
      <c r="H83" s="10">
        <v>2</v>
      </c>
      <c r="I83" s="16">
        <f>+G83/H83*100</f>
        <v>0</v>
      </c>
      <c r="W83" s="2"/>
      <c r="X83" s="23"/>
    </row>
    <row r="84" spans="3:24">
      <c r="C84" s="10" t="s">
        <v>12</v>
      </c>
      <c r="D84" s="10"/>
      <c r="E84" s="10"/>
      <c r="F84" s="10"/>
      <c r="G84" s="10">
        <v>1</v>
      </c>
      <c r="H84" s="10">
        <v>1</v>
      </c>
      <c r="I84" s="16">
        <f>+G84/H84*100</f>
        <v>100</v>
      </c>
    </row>
    <row r="85" spans="3:24">
      <c r="C85" s="2"/>
      <c r="D85" s="2"/>
      <c r="E85" s="2"/>
      <c r="F85" s="2"/>
      <c r="G85" s="2"/>
      <c r="H85" s="15"/>
      <c r="I85" s="15"/>
    </row>
    <row r="86" spans="3:24">
      <c r="C86" s="2"/>
      <c r="D86" s="2"/>
      <c r="E86" s="2"/>
      <c r="F86" s="2"/>
      <c r="G86" s="10">
        <f>SUM(G79:G84)</f>
        <v>6</v>
      </c>
      <c r="H86" s="10">
        <f>SUM(H79:H84)</f>
        <v>16</v>
      </c>
      <c r="I86" s="16">
        <f>+G86/H86*100</f>
        <v>37.5</v>
      </c>
    </row>
    <row r="87" spans="3:24">
      <c r="C87" s="2"/>
      <c r="D87" s="2"/>
      <c r="E87" s="2"/>
      <c r="F87" s="2"/>
      <c r="G87" s="10"/>
      <c r="H87" s="10"/>
      <c r="I87" s="16"/>
    </row>
    <row r="88" spans="3:24">
      <c r="C88" s="10" t="s">
        <v>17</v>
      </c>
      <c r="D88" s="10"/>
      <c r="E88" s="2"/>
      <c r="F88" s="2"/>
      <c r="G88" s="10">
        <v>0</v>
      </c>
      <c r="H88" s="10">
        <v>1</v>
      </c>
      <c r="I88" s="16">
        <f>+G88/H88*100</f>
        <v>0</v>
      </c>
    </row>
    <row r="89" spans="3:24">
      <c r="C89" s="10"/>
      <c r="D89" s="10"/>
      <c r="E89" s="2"/>
      <c r="F89" s="2"/>
      <c r="G89" s="10"/>
      <c r="H89" s="10"/>
      <c r="I89" s="16"/>
    </row>
    <row r="90" spans="3:24">
      <c r="C90" s="10"/>
      <c r="D90" s="10"/>
      <c r="E90" s="24" t="s">
        <v>102</v>
      </c>
      <c r="F90" s="24"/>
      <c r="G90" s="10"/>
      <c r="H90" s="10"/>
      <c r="I90" s="16"/>
    </row>
    <row r="91" spans="3:24">
      <c r="C91" s="10"/>
      <c r="D91" s="10"/>
      <c r="E91" s="24"/>
      <c r="F91" s="24"/>
      <c r="G91" s="10"/>
      <c r="H91" s="10"/>
      <c r="I91" s="16"/>
    </row>
    <row r="92" spans="3:24">
      <c r="C92" s="10" t="s">
        <v>100</v>
      </c>
      <c r="D92" s="10"/>
      <c r="E92" s="24"/>
      <c r="F92" s="24"/>
      <c r="G92" s="10"/>
      <c r="H92" s="10">
        <f>+H77+H28</f>
        <v>28</v>
      </c>
      <c r="I92" s="10">
        <f>+I77+I28</f>
        <v>38</v>
      </c>
      <c r="J92" s="10">
        <f>+J77+J28</f>
        <v>85</v>
      </c>
    </row>
    <row r="93" spans="3:24">
      <c r="C93" s="10" t="s">
        <v>101</v>
      </c>
      <c r="D93" s="10"/>
      <c r="E93" s="14" t="s">
        <v>54</v>
      </c>
      <c r="F93" s="14"/>
      <c r="G93" s="10"/>
      <c r="H93" s="25">
        <f>+H92/54</f>
        <v>0.51851851851851849</v>
      </c>
      <c r="I93" s="25">
        <f>+I92/J92</f>
        <v>0.44705882352941179</v>
      </c>
    </row>
    <row r="94" spans="3:24">
      <c r="C94" s="10"/>
      <c r="D94" s="10"/>
      <c r="G94" s="10"/>
      <c r="H94" s="10"/>
      <c r="I94" s="16"/>
    </row>
    <row r="95" spans="3:24">
      <c r="C95" s="10" t="s">
        <v>49</v>
      </c>
      <c r="D95" s="10"/>
      <c r="E95" s="2"/>
      <c r="F95" s="2"/>
      <c r="G95" s="10">
        <f t="shared" ref="G95:H98" si="2">+G31+G80</f>
        <v>4</v>
      </c>
      <c r="H95" s="10">
        <f t="shared" si="2"/>
        <v>7</v>
      </c>
      <c r="I95" s="16">
        <f>+G95/H95*100</f>
        <v>57.142857142857139</v>
      </c>
    </row>
    <row r="96" spans="3:24">
      <c r="C96" s="10" t="s">
        <v>42</v>
      </c>
      <c r="D96" s="10"/>
      <c r="E96" s="17"/>
      <c r="F96" s="17"/>
      <c r="G96" s="10">
        <f t="shared" si="2"/>
        <v>0</v>
      </c>
      <c r="H96" s="10">
        <f t="shared" si="2"/>
        <v>2</v>
      </c>
      <c r="I96" s="16">
        <f>+G96/H96*100</f>
        <v>0</v>
      </c>
    </row>
    <row r="97" spans="3:17">
      <c r="C97" s="10" t="s">
        <v>55</v>
      </c>
      <c r="D97" s="10"/>
      <c r="E97" s="10"/>
      <c r="F97" s="10"/>
      <c r="G97" s="10">
        <f t="shared" si="2"/>
        <v>2</v>
      </c>
      <c r="H97" s="10">
        <f t="shared" si="2"/>
        <v>6</v>
      </c>
      <c r="I97" s="16">
        <f>+G97/H97*100</f>
        <v>33.333333333333329</v>
      </c>
    </row>
    <row r="98" spans="3:17">
      <c r="C98" s="10" t="s">
        <v>32</v>
      </c>
      <c r="D98" s="10"/>
      <c r="E98" s="10"/>
      <c r="F98" s="10"/>
      <c r="G98" s="10">
        <f t="shared" si="2"/>
        <v>1</v>
      </c>
      <c r="H98" s="10">
        <f t="shared" si="2"/>
        <v>4</v>
      </c>
      <c r="I98" s="16">
        <f>+G98/H98*100</f>
        <v>25</v>
      </c>
    </row>
    <row r="99" spans="3:17">
      <c r="C99" s="10" t="s">
        <v>12</v>
      </c>
      <c r="D99" s="10"/>
      <c r="E99" s="10"/>
      <c r="F99" s="10"/>
      <c r="G99" s="10">
        <f>+G35+G84</f>
        <v>2</v>
      </c>
      <c r="H99" s="10">
        <v>1</v>
      </c>
      <c r="I99" s="16">
        <f>+G99/H99*100</f>
        <v>200</v>
      </c>
    </row>
    <row r="100" spans="3:17">
      <c r="C100" s="2"/>
      <c r="D100" s="2"/>
      <c r="E100" s="2"/>
      <c r="F100" s="2"/>
      <c r="G100" s="10"/>
      <c r="H100" s="10"/>
      <c r="I100" s="15"/>
    </row>
    <row r="101" spans="3:17">
      <c r="C101" s="2"/>
      <c r="D101" s="2"/>
      <c r="E101" s="2"/>
      <c r="F101" s="2"/>
      <c r="G101" s="10">
        <f>+G37+G86</f>
        <v>9</v>
      </c>
      <c r="H101" s="10">
        <f>+H37+H86</f>
        <v>23</v>
      </c>
      <c r="I101" s="16">
        <f>+G101/H101*100</f>
        <v>39.130434782608695</v>
      </c>
    </row>
    <row r="102" spans="3:17">
      <c r="C102" s="2"/>
      <c r="D102" s="2"/>
      <c r="E102" s="2"/>
      <c r="F102" s="2"/>
      <c r="G102" s="10"/>
      <c r="H102" s="10"/>
      <c r="I102" s="16"/>
    </row>
    <row r="103" spans="3:17">
      <c r="C103" s="10" t="s">
        <v>17</v>
      </c>
      <c r="D103" s="10"/>
      <c r="E103" s="2"/>
      <c r="F103" s="2"/>
      <c r="G103" s="10">
        <f>+G39+G88</f>
        <v>2</v>
      </c>
      <c r="H103" s="10">
        <f>+H39+H88</f>
        <v>3</v>
      </c>
      <c r="I103" s="16">
        <f>+G103/H103*100</f>
        <v>66.666666666666657</v>
      </c>
    </row>
    <row r="104" spans="3:17">
      <c r="C104" s="10"/>
      <c r="D104" s="10"/>
      <c r="E104" s="2"/>
      <c r="F104" s="2"/>
      <c r="G104" s="10"/>
      <c r="H104" s="10"/>
      <c r="I104" s="16"/>
      <c r="L104" s="34" t="s">
        <v>142</v>
      </c>
    </row>
    <row r="105" spans="3:17">
      <c r="C105" s="34" t="s">
        <v>137</v>
      </c>
      <c r="D105" s="34" t="s">
        <v>125</v>
      </c>
      <c r="E105" s="34" t="s">
        <v>128</v>
      </c>
      <c r="F105" s="34" t="s">
        <v>129</v>
      </c>
      <c r="G105" s="34" t="s">
        <v>106</v>
      </c>
      <c r="H105" s="34"/>
      <c r="I105" s="34" t="s">
        <v>101</v>
      </c>
      <c r="L105" s="10" t="s">
        <v>103</v>
      </c>
      <c r="M105" s="10"/>
      <c r="N105" s="2" t="s">
        <v>108</v>
      </c>
      <c r="O105" s="2"/>
      <c r="P105" s="2">
        <f>+Q77+Q28</f>
        <v>14</v>
      </c>
      <c r="Q105" s="26">
        <f>+P105/P107</f>
        <v>0.66666666666666663</v>
      </c>
    </row>
    <row r="106" spans="3:17">
      <c r="C106" s="34" t="s">
        <v>136</v>
      </c>
      <c r="D106" s="34" t="s">
        <v>114</v>
      </c>
      <c r="E106" s="34">
        <f>+K28</f>
        <v>5</v>
      </c>
      <c r="F106" s="34">
        <f>+K77</f>
        <v>3</v>
      </c>
      <c r="G106" s="34">
        <f>SUM(E106:F106)</f>
        <v>8</v>
      </c>
      <c r="H106" s="34"/>
      <c r="I106" s="34"/>
      <c r="L106" s="10"/>
      <c r="M106" s="10"/>
      <c r="N106" s="2" t="s">
        <v>109</v>
      </c>
      <c r="O106" s="2"/>
      <c r="P106" s="2">
        <f>+T77+T28</f>
        <v>7</v>
      </c>
      <c r="Q106" s="26">
        <f>+P106/P107</f>
        <v>0.33333333333333331</v>
      </c>
    </row>
    <row r="107" spans="3:17">
      <c r="C107" s="34"/>
      <c r="D107" s="34" t="s">
        <v>123</v>
      </c>
      <c r="E107" s="34">
        <f>+L28</f>
        <v>0</v>
      </c>
      <c r="F107" s="34">
        <f>+L77</f>
        <v>2</v>
      </c>
      <c r="G107" s="34">
        <f>SUM(E107:F107)</f>
        <v>2</v>
      </c>
      <c r="H107" s="34"/>
      <c r="I107" s="34"/>
      <c r="L107" s="10"/>
      <c r="M107" s="10"/>
      <c r="N107" s="2" t="s">
        <v>104</v>
      </c>
      <c r="O107" s="2"/>
      <c r="P107" s="2">
        <f>+P105+P106</f>
        <v>21</v>
      </c>
      <c r="Q107" s="2"/>
    </row>
    <row r="108" spans="3:17">
      <c r="C108" s="34"/>
      <c r="D108" s="34" t="s">
        <v>124</v>
      </c>
      <c r="E108" s="34">
        <f>+M28</f>
        <v>1</v>
      </c>
      <c r="F108" s="34">
        <f>+M77</f>
        <v>5</v>
      </c>
      <c r="G108" s="34">
        <f>SUM(E108:F108)</f>
        <v>6</v>
      </c>
      <c r="H108" s="34"/>
      <c r="I108" s="34"/>
      <c r="L108" s="10"/>
      <c r="M108" s="10"/>
      <c r="N108" s="2"/>
      <c r="O108" s="2"/>
      <c r="P108" s="10"/>
      <c r="Q108" s="10"/>
    </row>
    <row r="109" spans="3:17">
      <c r="C109" s="34"/>
      <c r="D109" s="34" t="s">
        <v>133</v>
      </c>
      <c r="E109" s="34">
        <f>+E106</f>
        <v>5</v>
      </c>
      <c r="F109" s="34">
        <f>+F106</f>
        <v>3</v>
      </c>
      <c r="G109" s="34">
        <f>SUM(E109:F109)</f>
        <v>8</v>
      </c>
      <c r="H109" s="34" t="s">
        <v>138</v>
      </c>
      <c r="I109" s="35">
        <f>+G109/G120</f>
        <v>0.5714285714285714</v>
      </c>
      <c r="L109" s="2" t="s">
        <v>105</v>
      </c>
      <c r="M109" s="2"/>
      <c r="N109" s="2" t="s">
        <v>110</v>
      </c>
      <c r="O109" s="2"/>
      <c r="P109" s="1">
        <f>+N28+N77</f>
        <v>6</v>
      </c>
      <c r="Q109" s="15">
        <f>+P109/P111</f>
        <v>0.42857142857142855</v>
      </c>
    </row>
    <row r="110" spans="3:17">
      <c r="C110" s="34"/>
      <c r="D110" s="34" t="s">
        <v>127</v>
      </c>
      <c r="E110" s="34">
        <f>+E107+E108</f>
        <v>1</v>
      </c>
      <c r="F110" s="34">
        <f>+F107+F108</f>
        <v>7</v>
      </c>
      <c r="G110" s="34">
        <f>SUM(E110:F110)</f>
        <v>8</v>
      </c>
      <c r="H110" s="34" t="s">
        <v>138</v>
      </c>
      <c r="I110" s="35">
        <f>+G110/G121</f>
        <v>0.66666666666666663</v>
      </c>
      <c r="N110" s="2" t="s">
        <v>111</v>
      </c>
      <c r="O110" s="2"/>
      <c r="P110" s="1">
        <f>+K28+K77</f>
        <v>8</v>
      </c>
      <c r="Q110" s="15">
        <f>+P110/P111</f>
        <v>0.5714285714285714</v>
      </c>
    </row>
    <row r="111" spans="3:17">
      <c r="C111" s="34"/>
      <c r="D111" s="34" t="s">
        <v>134</v>
      </c>
      <c r="E111" s="34">
        <f>+E109+E110</f>
        <v>6</v>
      </c>
      <c r="F111" s="34">
        <f>+F109+F110</f>
        <v>10</v>
      </c>
      <c r="G111" s="34">
        <f>+G109+G110</f>
        <v>16</v>
      </c>
      <c r="H111" s="34" t="s">
        <v>138</v>
      </c>
      <c r="I111" s="35">
        <f>+G111/G122</f>
        <v>0.61538461538461542</v>
      </c>
      <c r="N111" s="2" t="s">
        <v>106</v>
      </c>
      <c r="O111" s="2"/>
      <c r="P111" s="1">
        <f>SUM(P109:P110)</f>
        <v>14</v>
      </c>
    </row>
    <row r="112" spans="3:17">
      <c r="C112" s="34"/>
      <c r="D112" s="34"/>
      <c r="E112" s="34"/>
      <c r="F112" s="34"/>
      <c r="G112" s="34"/>
      <c r="H112" s="34"/>
      <c r="I112" s="35"/>
    </row>
    <row r="113" spans="3:17">
      <c r="C113" s="34" t="s">
        <v>136</v>
      </c>
      <c r="D113" s="34" t="s">
        <v>115</v>
      </c>
      <c r="E113" s="34">
        <f>+N28</f>
        <v>2</v>
      </c>
      <c r="F113" s="34">
        <f>+N77</f>
        <v>4</v>
      </c>
      <c r="G113" s="34">
        <f>SUM(E113:F113)</f>
        <v>6</v>
      </c>
      <c r="H113" s="34"/>
      <c r="I113" s="35"/>
      <c r="L113" s="2" t="s">
        <v>107</v>
      </c>
      <c r="N113" s="2" t="s">
        <v>112</v>
      </c>
      <c r="P113" s="1">
        <f>+W77+W28</f>
        <v>16</v>
      </c>
      <c r="Q113" s="15">
        <f>+P113/P115</f>
        <v>0.59259259259259256</v>
      </c>
    </row>
    <row r="114" spans="3:17">
      <c r="C114" s="34"/>
      <c r="D114" s="34" t="s">
        <v>116</v>
      </c>
      <c r="E114" s="34">
        <f>+O28</f>
        <v>0</v>
      </c>
      <c r="F114" s="34">
        <f>+O77</f>
        <v>1</v>
      </c>
      <c r="G114" s="34">
        <f>SUM(E114:F114)</f>
        <v>1</v>
      </c>
      <c r="H114" s="34"/>
      <c r="I114" s="35"/>
      <c r="N114" s="2" t="s">
        <v>113</v>
      </c>
      <c r="P114" s="1">
        <f>+X77+X28</f>
        <v>11</v>
      </c>
      <c r="Q114" s="15">
        <f>+P114/P115</f>
        <v>0.40740740740740738</v>
      </c>
    </row>
    <row r="115" spans="3:17">
      <c r="C115" s="34"/>
      <c r="D115" s="34" t="s">
        <v>126</v>
      </c>
      <c r="E115" s="34">
        <f>+P28</f>
        <v>1</v>
      </c>
      <c r="F115" s="34">
        <f>+P77</f>
        <v>2</v>
      </c>
      <c r="G115" s="34">
        <f>SUM(E115:F115)</f>
        <v>3</v>
      </c>
      <c r="H115" s="34"/>
      <c r="I115" s="35"/>
      <c r="N115" s="2" t="s">
        <v>106</v>
      </c>
      <c r="P115" s="1">
        <f>SUM(P113:P114)</f>
        <v>27</v>
      </c>
    </row>
    <row r="116" spans="3:17">
      <c r="C116" s="34"/>
      <c r="D116" s="34" t="s">
        <v>133</v>
      </c>
      <c r="E116" s="34">
        <f>+E113</f>
        <v>2</v>
      </c>
      <c r="F116" s="34">
        <f>+F113</f>
        <v>4</v>
      </c>
      <c r="G116" s="34">
        <f>SUM(E116:F116)</f>
        <v>6</v>
      </c>
      <c r="H116" s="34" t="s">
        <v>139</v>
      </c>
      <c r="I116" s="35">
        <f>+G116/G120</f>
        <v>0.42857142857142855</v>
      </c>
    </row>
    <row r="117" spans="3:17">
      <c r="C117" s="34"/>
      <c r="D117" s="34" t="s">
        <v>127</v>
      </c>
      <c r="E117" s="34">
        <f>+E114+E115</f>
        <v>1</v>
      </c>
      <c r="F117" s="34">
        <f>+F114+F115</f>
        <v>3</v>
      </c>
      <c r="G117" s="34">
        <f>SUM(E117:F117)</f>
        <v>4</v>
      </c>
      <c r="H117" s="34" t="s">
        <v>139</v>
      </c>
      <c r="I117" s="35">
        <f>+G117/G121</f>
        <v>0.33333333333333331</v>
      </c>
    </row>
    <row r="118" spans="3:17">
      <c r="C118" s="34"/>
      <c r="D118" s="34" t="s">
        <v>134</v>
      </c>
      <c r="E118" s="34">
        <f>+E116+E117</f>
        <v>3</v>
      </c>
      <c r="F118" s="34">
        <f>+F116+F117</f>
        <v>7</v>
      </c>
      <c r="G118" s="34">
        <f>+G116+G117</f>
        <v>10</v>
      </c>
      <c r="H118" s="34" t="s">
        <v>139</v>
      </c>
      <c r="I118" s="35">
        <f>+G118/G122</f>
        <v>0.38461538461538464</v>
      </c>
    </row>
    <row r="119" spans="3:17">
      <c r="C119" s="34"/>
      <c r="D119" s="34"/>
      <c r="E119" s="34"/>
      <c r="F119" s="34"/>
      <c r="G119" s="34"/>
      <c r="H119" s="34"/>
      <c r="I119" s="35"/>
    </row>
    <row r="120" spans="3:17">
      <c r="C120" s="34"/>
      <c r="D120" s="34" t="s">
        <v>140</v>
      </c>
      <c r="E120" s="34"/>
      <c r="F120" s="34"/>
      <c r="G120" s="34">
        <f>+G116+G109</f>
        <v>14</v>
      </c>
      <c r="H120" s="34"/>
      <c r="I120" s="35"/>
    </row>
    <row r="121" spans="3:17">
      <c r="C121" s="34"/>
      <c r="D121" s="34" t="s">
        <v>141</v>
      </c>
      <c r="E121" s="34"/>
      <c r="F121" s="34"/>
      <c r="G121" s="34">
        <f>+G117+G110</f>
        <v>12</v>
      </c>
      <c r="H121" s="34"/>
      <c r="I121" s="35"/>
    </row>
    <row r="122" spans="3:17">
      <c r="C122" s="34"/>
      <c r="D122" s="34" t="s">
        <v>135</v>
      </c>
      <c r="E122" s="34"/>
      <c r="F122" s="34"/>
      <c r="G122" s="34">
        <f>SUM(G120:G121)</f>
        <v>26</v>
      </c>
      <c r="H122" s="34"/>
      <c r="I122" s="35"/>
    </row>
    <row r="123" spans="3:17">
      <c r="C123" s="34"/>
      <c r="D123" s="34"/>
      <c r="E123" s="34"/>
      <c r="F123" s="34"/>
      <c r="G123" s="34"/>
      <c r="H123" s="34"/>
      <c r="I123" s="35"/>
    </row>
    <row r="124" spans="3:17">
      <c r="C124" s="34" t="s">
        <v>54</v>
      </c>
      <c r="D124" s="36" t="s">
        <v>117</v>
      </c>
      <c r="E124" s="34">
        <f>+Q28</f>
        <v>6</v>
      </c>
      <c r="F124" s="34">
        <f>+Q77</f>
        <v>8</v>
      </c>
      <c r="G124" s="34">
        <f>SUM(E124:F124)</f>
        <v>14</v>
      </c>
      <c r="H124" s="34"/>
      <c r="I124" s="35"/>
    </row>
    <row r="125" spans="3:17">
      <c r="C125" s="34"/>
      <c r="D125" s="36" t="s">
        <v>118</v>
      </c>
      <c r="E125" s="34">
        <f>+R28</f>
        <v>0</v>
      </c>
      <c r="F125" s="34">
        <f>+R77</f>
        <v>2</v>
      </c>
      <c r="G125" s="34">
        <f>SUM(E125:F125)</f>
        <v>2</v>
      </c>
      <c r="H125" s="34"/>
      <c r="I125" s="35"/>
    </row>
    <row r="126" spans="3:17">
      <c r="C126" s="34"/>
      <c r="D126" s="36" t="s">
        <v>119</v>
      </c>
      <c r="E126" s="34">
        <f>+S28</f>
        <v>1</v>
      </c>
      <c r="F126" s="34">
        <f>+S77</f>
        <v>2</v>
      </c>
      <c r="G126" s="34">
        <f>SUM(E126:F126)</f>
        <v>3</v>
      </c>
      <c r="H126" s="34"/>
      <c r="I126" s="35"/>
    </row>
    <row r="127" spans="3:17">
      <c r="C127" s="34"/>
      <c r="D127" s="34" t="s">
        <v>133</v>
      </c>
      <c r="E127" s="34">
        <f>+E124</f>
        <v>6</v>
      </c>
      <c r="F127" s="34">
        <f>+F124</f>
        <v>8</v>
      </c>
      <c r="G127" s="34">
        <f>SUM(E127:F127)</f>
        <v>14</v>
      </c>
      <c r="H127" s="34"/>
      <c r="I127" s="35"/>
    </row>
    <row r="128" spans="3:17">
      <c r="C128" s="34"/>
      <c r="D128" s="34" t="s">
        <v>127</v>
      </c>
      <c r="E128" s="34">
        <f>+E125+E126</f>
        <v>1</v>
      </c>
      <c r="F128" s="34">
        <f>+F125+F126</f>
        <v>4</v>
      </c>
      <c r="G128" s="34">
        <f>SUM(E128:F128)</f>
        <v>5</v>
      </c>
      <c r="H128" s="34"/>
      <c r="I128" s="35"/>
    </row>
    <row r="129" spans="3:9">
      <c r="C129" s="34"/>
      <c r="D129" s="34"/>
      <c r="E129" s="34"/>
      <c r="F129" s="34"/>
      <c r="G129" s="34"/>
      <c r="H129" s="34"/>
      <c r="I129" s="35"/>
    </row>
    <row r="130" spans="3:9">
      <c r="C130" s="34" t="s">
        <v>54</v>
      </c>
      <c r="D130" s="34" t="s">
        <v>120</v>
      </c>
      <c r="E130" s="34">
        <f>+T28</f>
        <v>5</v>
      </c>
      <c r="F130" s="34">
        <f>+T77</f>
        <v>2</v>
      </c>
      <c r="G130" s="34">
        <f>SUM(E130:F130)</f>
        <v>7</v>
      </c>
      <c r="H130" s="34"/>
      <c r="I130" s="35"/>
    </row>
    <row r="131" spans="3:9">
      <c r="C131" s="34"/>
      <c r="D131" s="34" t="s">
        <v>121</v>
      </c>
      <c r="E131" s="34">
        <f>+U28</f>
        <v>1</v>
      </c>
      <c r="F131" s="34">
        <f>+U77</f>
        <v>1</v>
      </c>
      <c r="G131" s="34">
        <f>SUM(E131:F131)</f>
        <v>2</v>
      </c>
      <c r="H131" s="34"/>
      <c r="I131" s="35"/>
    </row>
    <row r="132" spans="3:9">
      <c r="C132" s="34"/>
      <c r="D132" s="34" t="s">
        <v>122</v>
      </c>
      <c r="E132" s="34">
        <f>+V28</f>
        <v>0</v>
      </c>
      <c r="F132" s="34">
        <f>+V77</f>
        <v>0</v>
      </c>
      <c r="G132" s="34">
        <f>SUM(E132:F132)</f>
        <v>0</v>
      </c>
      <c r="H132" s="34"/>
      <c r="I132" s="35"/>
    </row>
    <row r="133" spans="3:9">
      <c r="C133" s="34"/>
      <c r="D133" s="34" t="s">
        <v>133</v>
      </c>
      <c r="E133" s="34">
        <f>+E130</f>
        <v>5</v>
      </c>
      <c r="F133" s="34">
        <f>+F130</f>
        <v>2</v>
      </c>
      <c r="G133" s="34">
        <f>SUM(E133:F133)</f>
        <v>7</v>
      </c>
      <c r="H133" s="34"/>
      <c r="I133" s="35"/>
    </row>
    <row r="134" spans="3:9">
      <c r="C134" s="34"/>
      <c r="D134" s="34" t="s">
        <v>130</v>
      </c>
      <c r="E134" s="34">
        <f>+E131+E132</f>
        <v>1</v>
      </c>
      <c r="F134" s="34">
        <f>+F131+F132</f>
        <v>1</v>
      </c>
      <c r="G134" s="34">
        <f>SUM(E134:F134)</f>
        <v>2</v>
      </c>
      <c r="H134" s="34"/>
      <c r="I134" s="35"/>
    </row>
    <row r="135" spans="3:9">
      <c r="C135" s="34"/>
      <c r="D135" s="34"/>
      <c r="E135" s="34"/>
      <c r="F135" s="34"/>
      <c r="G135" s="34"/>
      <c r="H135" s="34"/>
      <c r="I135" s="34"/>
    </row>
    <row r="136" spans="3:9">
      <c r="C136" s="34"/>
      <c r="D136" s="34" t="s">
        <v>10</v>
      </c>
      <c r="E136" s="34">
        <f>+W28</f>
        <v>10</v>
      </c>
      <c r="F136" s="34">
        <f>+W77</f>
        <v>6</v>
      </c>
      <c r="G136" s="34">
        <f>SUM(E136:F136)</f>
        <v>16</v>
      </c>
      <c r="H136" s="34"/>
      <c r="I136" s="34"/>
    </row>
    <row r="137" spans="3:9">
      <c r="C137" s="34"/>
      <c r="D137" s="34" t="s">
        <v>11</v>
      </c>
      <c r="E137" s="34">
        <f>+X28</f>
        <v>4</v>
      </c>
      <c r="F137" s="34">
        <f>+X77</f>
        <v>7</v>
      </c>
      <c r="G137" s="34">
        <f>SUM(E137:F137)</f>
        <v>11</v>
      </c>
      <c r="H137" s="34"/>
      <c r="I137" s="34"/>
    </row>
  </sheetData>
  <sheetProtection selectLockedCells="1" selectUnlockedCells="1"/>
  <phoneticPr fontId="8" type="noConversion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150" zoomScaleNormal="150" workbookViewId="0"/>
  </sheetViews>
  <sheetFormatPr defaultColWidth="8.7109375" defaultRowHeight="12.75"/>
  <cols>
    <col min="1" max="16384" width="8.7109375" style="1"/>
  </cols>
  <sheetData/>
  <sheetProtection selectLockedCells="1" selectUnlockedCells="1"/>
  <phoneticPr fontId="8" type="noConversion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New model</vt:lpstr>
      <vt:lpstr>New model example 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Walter</cp:lastModifiedBy>
  <dcterms:created xsi:type="dcterms:W3CDTF">2011-12-30T00:07:52Z</dcterms:created>
  <dcterms:modified xsi:type="dcterms:W3CDTF">2014-11-03T20:52:51Z</dcterms:modified>
</cp:coreProperties>
</file>